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ski plan\"/>
    </mc:Choice>
  </mc:AlternateContent>
  <xr:revisionPtr revIDLastSave="0" documentId="13_ncr:1_{B33A6FB0-EE12-464C-BE59-D64532D4DD08}" xr6:coauthVersionLast="43" xr6:coauthVersionMax="43" xr10:uidLastSave="{00000000-0000-0000-0000-000000000000}"/>
  <bookViews>
    <workbookView xWindow="-120" yWindow="-120" windowWidth="24240" windowHeight="13140" activeTab="2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 po izvorima" sheetId="9" r:id="rId5"/>
    <sheet name="POSEBNI DIO" sheetId="7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" i="10" l="1"/>
  <c r="J11" i="10"/>
  <c r="I14" i="10"/>
  <c r="I11" i="10"/>
  <c r="H14" i="10"/>
  <c r="H11" i="10"/>
  <c r="H10" i="3"/>
  <c r="H21" i="3"/>
  <c r="H22" i="3"/>
  <c r="G22" i="3"/>
  <c r="G21" i="3" s="1"/>
  <c r="F21" i="3"/>
  <c r="F22" i="3"/>
  <c r="G10" i="3"/>
  <c r="F10" i="3"/>
  <c r="E10" i="3"/>
  <c r="I26" i="7"/>
  <c r="H26" i="7"/>
  <c r="G26" i="7"/>
  <c r="F10" i="8" l="1"/>
  <c r="E10" i="8"/>
  <c r="D10" i="8"/>
  <c r="I57" i="7" l="1"/>
  <c r="H57" i="7"/>
  <c r="G57" i="7"/>
  <c r="I48" i="7"/>
  <c r="I32" i="7" s="1"/>
  <c r="H48" i="7"/>
  <c r="H32" i="7" s="1"/>
  <c r="G48" i="7"/>
  <c r="G32" i="7" s="1"/>
  <c r="I49" i="7"/>
  <c r="H49" i="7"/>
  <c r="G49" i="7"/>
  <c r="G11" i="10" l="1"/>
  <c r="G8" i="10"/>
  <c r="E22" i="3"/>
  <c r="E21" i="3" s="1"/>
  <c r="C33" i="8"/>
  <c r="C23" i="8" s="1"/>
  <c r="C10" i="8"/>
  <c r="C30" i="9"/>
  <c r="C20" i="9"/>
  <c r="C8" i="9"/>
  <c r="F26" i="7"/>
  <c r="F6" i="7"/>
  <c r="G14" i="10" l="1"/>
  <c r="F96" i="7"/>
  <c r="I6" i="7"/>
  <c r="H6" i="7"/>
  <c r="G6" i="7"/>
  <c r="I96" i="7" l="1"/>
  <c r="H96" i="7"/>
  <c r="G96" i="7"/>
  <c r="F33" i="8"/>
  <c r="F23" i="8" s="1"/>
  <c r="E33" i="8"/>
  <c r="E23" i="8" s="1"/>
  <c r="D33" i="8"/>
  <c r="D23" i="8" s="1"/>
  <c r="F30" i="9"/>
  <c r="F20" i="9" s="1"/>
  <c r="E30" i="9"/>
  <c r="E20" i="9" s="1"/>
  <c r="D30" i="9"/>
  <c r="D20" i="9" s="1"/>
  <c r="F8" i="9" l="1"/>
  <c r="E8" i="9"/>
  <c r="D8" i="9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F8" i="10"/>
  <c r="F22" i="10" l="1"/>
  <c r="F28" i="10" s="1"/>
  <c r="F29" i="10" s="1"/>
</calcChain>
</file>

<file path=xl/sharedStrings.xml><?xml version="1.0" encoding="utf-8"?>
<sst xmlns="http://schemas.openxmlformats.org/spreadsheetml/2006/main" count="308" uniqueCount="132">
  <si>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</si>
  <si>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</si>
  <si>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</si>
  <si>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</si>
  <si>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</si>
  <si>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</si>
  <si>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</si>
  <si>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</si>
  <si>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</si>
  <si>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</si>
  <si>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</si>
  <si>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</si>
  <si>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</si>
  <si>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</si>
  <si>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</si>
  <si>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</si>
  <si>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</si>
  <si>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</si>
  <si>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</si>
  <si>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</si>
  <si>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</si>
  <si>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</si>
  <si>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</si>
  <si>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</si>
  <si>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</si>
  <si>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</si>
  <si>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</si>
  <si>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</si>
  <si>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</si>
  <si>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</si>
  <si>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</si>
  <si>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</si>
  <si>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</si>
  <si>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</si>
  <si>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</si>
  <si>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Brojčana oznaka i naziv</t>
  </si>
  <si>
    <t>B. RAČUN FINANCIRANJA PREMA IZVORIMA FINANCIRANJA</t>
  </si>
  <si>
    <t>PRIMICI UKUPNO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</si>
  <si>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</si>
  <si>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</si>
  <si>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</si>
  <si>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</si>
  <si>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</si>
  <si>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</si>
  <si>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</si>
  <si>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</si>
  <si>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</si>
  <si>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</si>
  <si>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09 Osnovno obrazovanje</t>
  </si>
  <si>
    <t>0912 Osnovno obrazovanje</t>
  </si>
  <si>
    <t>0960 Dodatne usluge u obrazovanju</t>
  </si>
  <si>
    <t>OSNOVNA ŠKOLA GALOVAC  
PRIJEDLOG FINANCIJSKOG PLANA ZA 2024. I PROJEKCIJA ZA 2025. I 2026. GODINU</t>
  </si>
  <si>
    <t xml:space="preserve"> </t>
  </si>
  <si>
    <t>42034 VIŠAK PRIHODA OŠ</t>
  </si>
  <si>
    <t>451 F.P. DOD. UDIO -DEC</t>
  </si>
  <si>
    <t>5103 MZO</t>
  </si>
  <si>
    <t>51034 MZOŠ - UDŽBENICI</t>
  </si>
  <si>
    <t xml:space="preserve">41 PRIHODI POSEB NAMJ. </t>
  </si>
  <si>
    <t>51035 MZO - PLAĆE</t>
  </si>
  <si>
    <t>510391 MZO PREHRANA</t>
  </si>
  <si>
    <t>511903  MRMSOS-HIGIJEN.</t>
  </si>
  <si>
    <t>53 PRORAČ. JlS</t>
  </si>
  <si>
    <t>61 TEKUĆE DONACIJE</t>
  </si>
  <si>
    <t>32 Materijani rashodi</t>
  </si>
  <si>
    <t>42 VIŠAK PRIHODA</t>
  </si>
  <si>
    <t>45  FP DEC</t>
  </si>
  <si>
    <t>31 Rashodi za zaposlene</t>
  </si>
  <si>
    <t>51 DRŽAVNI PRORAČUN</t>
  </si>
  <si>
    <t>38 Ostali rashodi</t>
  </si>
  <si>
    <t>42 Rash.za dugotr. Imovin.</t>
  </si>
  <si>
    <t>53 PRORAČUN JLS</t>
  </si>
  <si>
    <t xml:space="preserve"> 41 PPN</t>
  </si>
  <si>
    <t>Prihodi za posebne namjene</t>
  </si>
  <si>
    <t>Prihodi od pruženih usluga</t>
  </si>
  <si>
    <t xml:space="preserve">Ostale naknade iz proračuna </t>
  </si>
  <si>
    <t>Ostali rashodi</t>
  </si>
  <si>
    <t>Rashodi za nabavu dugotr.imov.</t>
  </si>
  <si>
    <t>PROGRAM 2202</t>
  </si>
  <si>
    <t>Osnovno školstvo - standard</t>
  </si>
  <si>
    <t>Aktivnost A2202-01</t>
  </si>
  <si>
    <t>Djelatnost osnovnih škola</t>
  </si>
  <si>
    <t>Izvor financiranja 45</t>
  </si>
  <si>
    <t>F.P. i dod.udio u por.na dohodak</t>
  </si>
  <si>
    <t>Hitne intervencije u OŠ</t>
  </si>
  <si>
    <t>Rash. nabav.proiz.dugot.imov</t>
  </si>
  <si>
    <t>Aktivnost T2202-03</t>
  </si>
  <si>
    <t>Aktivnost A2202-04</t>
  </si>
  <si>
    <t>Administracija i upravljanje</t>
  </si>
  <si>
    <t>Izvor financiranja 51</t>
  </si>
  <si>
    <t>Državni proračun</t>
  </si>
  <si>
    <t>PROGRAM 2203</t>
  </si>
  <si>
    <t>Osnovno školstvo - iznad standarda</t>
  </si>
  <si>
    <t>F.P. i dod. udio u por. na dohodak</t>
  </si>
  <si>
    <t>Aktivnost A2203-01</t>
  </si>
  <si>
    <t>Javne potrebe u prosvjeti</t>
  </si>
  <si>
    <t>Izvor financiranja 11</t>
  </si>
  <si>
    <t>Opći prihodi i primici</t>
  </si>
  <si>
    <t>Aktivnost A2203-04</t>
  </si>
  <si>
    <t>Podizanje kvalitete i standarda u školstvu</t>
  </si>
  <si>
    <t>Izvor financiranja 41</t>
  </si>
  <si>
    <t>Izvor financiranja 42</t>
  </si>
  <si>
    <t>Višak/manjak prihoda korisnici</t>
  </si>
  <si>
    <t>Izvor financiranja 53</t>
  </si>
  <si>
    <t>Proračun JLS</t>
  </si>
  <si>
    <t>Naknade građanima i kućanstvima</t>
  </si>
  <si>
    <t>Izvor financiranja 61</t>
  </si>
  <si>
    <t>Tekuće donacije - korisnici</t>
  </si>
  <si>
    <t>Aktivnost A2203-06</t>
  </si>
  <si>
    <t>Školska kuhinja i kantina</t>
  </si>
  <si>
    <t>Aktivnost A2203-14</t>
  </si>
  <si>
    <t>Natjecanja i smotre</t>
  </si>
  <si>
    <t>Aktivnost A2202-27</t>
  </si>
  <si>
    <t>Udžbenici</t>
  </si>
  <si>
    <t>Aktivnost A2203-31</t>
  </si>
  <si>
    <t>Projekt e-škole</t>
  </si>
  <si>
    <t>Aktivnost A2203-33</t>
  </si>
  <si>
    <t>Prehrana učenika</t>
  </si>
  <si>
    <t>Aktivnost A2203-34</t>
  </si>
  <si>
    <t>Zalihe mens.higij.potrepš.</t>
  </si>
  <si>
    <t>U K U P N O :</t>
  </si>
  <si>
    <t>Izvršenje 2023.</t>
  </si>
  <si>
    <t>Plan 2024.</t>
  </si>
  <si>
    <t>Plan za 2025.</t>
  </si>
  <si>
    <t>Projekcija 
za 2027.</t>
  </si>
  <si>
    <t>Proračun za 2025.</t>
  </si>
  <si>
    <t>Projekcija proračuna
za 2027.</t>
  </si>
  <si>
    <t>OSNOVNA ŠKOLA GALOVAC 
PRIJEDLOG FINANCIJSKOG PLANA ZA 2025. I PROJEKCIJA ZA 2026. I 2027. GODINU</t>
  </si>
  <si>
    <t>OSNOVNA ŠKOLA GALOVAC                                                                                                                                                   
PRIJEDLOG FINANCIJSKOG PLANA ZA 2025. I PROJEKCIJA ZA 2026. I 2027. GODINU</t>
  </si>
  <si>
    <t>37 Naknade kućan.</t>
  </si>
  <si>
    <t>37 Naknade građ. i kuć.</t>
  </si>
  <si>
    <t>OSNOVNA ŠKOLA GALOVAC                                                                                                                                                                                                                                                                                                                
PRIJEDLOG FINANCIJSKOG PLANA ZA 2025. I PROJEKCIJA ZA 2026. I 2027. GODINU</t>
  </si>
  <si>
    <t>OSNOVNA ŠKOLA GALOVAC
PRIJEDLOG FINANCIJSKOG PLANA 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</si>
</sst>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_k_n_-;\-* #,##0.00\ _k_n_-;_-* &quot;-&quot;??\ _k_n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 applyProtection="1">
      <alignment horizontal="right" wrapText="1"/>
    </xf>
    <xf numFmtId="164" fontId="6" fillId="2" borderId="4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0" fontId="1" fillId="0" borderId="0" xfId="0" applyFont="1"/>
    <xf numFmtId="164" fontId="3" fillId="2" borderId="3" xfId="0" applyNumberFormat="1" applyFont="1" applyFill="1" applyBorder="1" applyAlignment="1" applyProtection="1">
      <alignment horizontal="right"/>
    </xf>
    <xf numFmtId="164" fontId="6" fillId="2" borderId="3" xfId="0" applyNumberFormat="1" applyFont="1" applyFill="1" applyBorder="1" applyAlignment="1" applyProtection="1">
      <alignment horizontal="right"/>
    </xf>
    <xf numFmtId="164" fontId="6" fillId="0" borderId="3" xfId="0" applyNumberFormat="1" applyFont="1" applyFill="1" applyBorder="1" applyAlignment="1" applyProtection="1">
      <alignment horizontal="right"/>
    </xf>
    <xf numFmtId="164" fontId="6" fillId="3" borderId="3" xfId="0" applyNumberFormat="1" applyFont="1" applyFill="1" applyBorder="1" applyAlignment="1">
      <alignment horizontal="right"/>
    </xf>
    <xf numFmtId="44" fontId="6" fillId="0" borderId="3" xfId="0" applyNumberFormat="1" applyFont="1" applyFill="1" applyBorder="1" applyAlignment="1">
      <alignment horizontal="right"/>
    </xf>
    <xf numFmtId="44" fontId="6" fillId="0" borderId="3" xfId="0" applyNumberFormat="1" applyFont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9" fillId="3" borderId="1" xfId="0" quotePrefix="1" applyNumberFormat="1" applyFont="1" applyFill="1" applyBorder="1" applyAlignment="1">
      <alignment horizontal="right"/>
    </xf>
    <xf numFmtId="164" fontId="9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164" fontId="3" fillId="2" borderId="3" xfId="0" applyNumberFormat="1" applyFont="1" applyFill="1" applyBorder="1" applyAlignment="1" applyProtection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 vertical="center" wrapText="1"/>
    </xf>
    <xf numFmtId="164" fontId="6" fillId="2" borderId="3" xfId="0" applyNumberFormat="1" applyFont="1" applyFill="1" applyBorder="1" applyAlignment="1" applyProtection="1">
      <alignment horizontal="center" vertical="center" wrapText="1"/>
    </xf>
    <xf numFmtId="164" fontId="6" fillId="3" borderId="4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164" fontId="6" fillId="3" borderId="3" xfId="0" applyNumberFormat="1" applyFont="1" applyFill="1" applyBorder="1" applyAlignment="1" applyProtection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21" fillId="0" borderId="0" xfId="0" applyFont="1"/>
    <xf numFmtId="164" fontId="9" fillId="3" borderId="4" xfId="0" applyNumberFormat="1" applyFont="1" applyFill="1" applyBorder="1" applyAlignment="1">
      <alignment horizontal="right"/>
    </xf>
    <xf numFmtId="164" fontId="9" fillId="3" borderId="3" xfId="0" applyNumberFormat="1" applyFont="1" applyFill="1" applyBorder="1" applyAlignment="1">
      <alignment horizontal="right"/>
    </xf>
    <xf numFmtId="164" fontId="9" fillId="3" borderId="3" xfId="0" applyNumberFormat="1" applyFont="1" applyFill="1" applyBorder="1" applyAlignment="1" applyProtection="1">
      <alignment horizontal="right"/>
    </xf>
    <xf numFmtId="0" fontId="9" fillId="5" borderId="4" xfId="0" applyNumberFormat="1" applyFont="1" applyFill="1" applyBorder="1" applyAlignment="1" applyProtection="1">
      <alignment horizontal="left" vertical="center" wrapText="1"/>
    </xf>
    <xf numFmtId="164" fontId="9" fillId="5" borderId="4" xfId="0" applyNumberFormat="1" applyFont="1" applyFill="1" applyBorder="1" applyAlignment="1">
      <alignment horizontal="right"/>
    </xf>
    <xf numFmtId="164" fontId="9" fillId="5" borderId="3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164" fontId="6" fillId="5" borderId="4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 applyProtection="1">
      <alignment horizontal="right"/>
    </xf>
    <xf numFmtId="164" fontId="6" fillId="3" borderId="3" xfId="0" applyNumberFormat="1" applyFont="1" applyFill="1" applyBorder="1" applyAlignment="1" applyProtection="1">
      <alignment horizontal="center" vertical="center"/>
    </xf>
    <xf numFmtId="164" fontId="3" fillId="3" borderId="4" xfId="0" applyNumberFormat="1" applyFont="1" applyFill="1" applyBorder="1" applyAlignment="1">
      <alignment horizontal="right"/>
    </xf>
    <xf numFmtId="164" fontId="3" fillId="3" borderId="3" xfId="0" applyNumberFormat="1" applyFont="1" applyFill="1" applyBorder="1" applyAlignment="1">
      <alignment horizontal="right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0" fontId="20" fillId="5" borderId="4" xfId="0" applyNumberFormat="1" applyFont="1" applyFill="1" applyBorder="1" applyAlignment="1" applyProtection="1">
      <alignment horizontal="left" vertical="center" wrapText="1"/>
    </xf>
    <xf numFmtId="164" fontId="6" fillId="5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9" fillId="6" borderId="3" xfId="0" applyNumberFormat="1" applyFont="1" applyFill="1" applyBorder="1" applyAlignment="1" applyProtection="1">
      <alignment horizontal="left" vertical="center" wrapText="1"/>
    </xf>
    <xf numFmtId="164" fontId="6" fillId="6" borderId="4" xfId="0" applyNumberFormat="1" applyFont="1" applyFill="1" applyBorder="1" applyAlignment="1">
      <alignment horizontal="right"/>
    </xf>
    <xf numFmtId="164" fontId="6" fillId="6" borderId="3" xfId="0" applyNumberFormat="1" applyFont="1" applyFill="1" applyBorder="1" applyAlignment="1">
      <alignment horizontal="right"/>
    </xf>
    <xf numFmtId="164" fontId="3" fillId="6" borderId="4" xfId="0" applyNumberFormat="1" applyFont="1" applyFill="1" applyBorder="1" applyAlignment="1">
      <alignment horizontal="right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164" fontId="6" fillId="6" borderId="4" xfId="0" applyNumberFormat="1" applyFont="1" applyFill="1" applyBorder="1" applyAlignment="1" applyProtection="1">
      <alignment horizontal="center" vertical="center" wrapText="1"/>
    </xf>
    <xf numFmtId="164" fontId="6" fillId="6" borderId="3" xfId="0" applyNumberFormat="1" applyFont="1" applyFill="1" applyBorder="1" applyAlignment="1" applyProtection="1">
      <alignment horizontal="right"/>
    </xf>
    <xf numFmtId="164" fontId="6" fillId="6" borderId="3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9" fillId="5" borderId="2" xfId="0" applyNumberFormat="1" applyFont="1" applyFill="1" applyBorder="1" applyAlignment="1" applyProtection="1">
      <alignment horizontal="left" vertical="center" wrapText="1"/>
    </xf>
    <xf numFmtId="0" fontId="9" fillId="5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20" fillId="5" borderId="2" xfId="0" applyNumberFormat="1" applyFont="1" applyFill="1" applyBorder="1" applyAlignment="1" applyProtection="1">
      <alignment horizontal="left" vertical="center" wrapText="1"/>
    </xf>
    <xf numFmtId="0" fontId="20" fillId="5" borderId="4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A2" sqref="A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26" t="s">
        <v>126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8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x14ac:dyDescent="0.25">
      <c r="A3" s="126" t="s">
        <v>15</v>
      </c>
      <c r="B3" s="126"/>
      <c r="C3" s="126"/>
      <c r="D3" s="126"/>
      <c r="E3" s="126"/>
      <c r="F3" s="126"/>
      <c r="G3" s="126"/>
      <c r="H3" s="126"/>
      <c r="I3" s="139"/>
      <c r="J3" s="139"/>
    </row>
    <row r="4" spans="1:10" ht="18" x14ac:dyDescent="0.25">
      <c r="A4" s="21"/>
      <c r="B4" s="21"/>
      <c r="C4" s="21"/>
      <c r="D4" s="21"/>
      <c r="E4" s="21"/>
      <c r="F4" s="21"/>
      <c r="G4" s="21"/>
      <c r="H4" s="21"/>
      <c r="I4" s="5"/>
      <c r="J4" s="5"/>
    </row>
    <row r="5" spans="1:10" ht="15.75" x14ac:dyDescent="0.25">
      <c r="A5" s="126" t="s">
        <v>19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24</v>
      </c>
    </row>
    <row r="7" spans="1:10" ht="25.5" x14ac:dyDescent="0.25">
      <c r="A7" s="27"/>
      <c r="B7" s="28"/>
      <c r="C7" s="28"/>
      <c r="D7" s="29"/>
      <c r="E7" s="30"/>
      <c r="F7" s="3" t="s">
        <v>120</v>
      </c>
      <c r="G7" s="3" t="s">
        <v>121</v>
      </c>
      <c r="H7" s="3" t="s">
        <v>124</v>
      </c>
      <c r="I7" s="3" t="s">
        <v>31</v>
      </c>
      <c r="J7" s="3" t="s">
        <v>125</v>
      </c>
    </row>
    <row r="8" spans="1:10" x14ac:dyDescent="0.25">
      <c r="A8" s="131" t="s">
        <v>0</v>
      </c>
      <c r="B8" s="125"/>
      <c r="C8" s="125"/>
      <c r="D8" s="125"/>
      <c r="E8" s="140"/>
      <c r="F8" s="31">
        <f>F9+F10</f>
        <v>0</v>
      </c>
      <c r="G8" s="66">
        <f t="shared" ref="G8" si="0">G9+G10</f>
        <v>953290.72</v>
      </c>
      <c r="H8" s="66">
        <v>1162593.17</v>
      </c>
      <c r="I8" s="66">
        <v>1180789.17</v>
      </c>
      <c r="J8" s="66">
        <v>1200205.17</v>
      </c>
    </row>
    <row r="9" spans="1:10" x14ac:dyDescent="0.25">
      <c r="A9" s="141" t="s">
        <v>25</v>
      </c>
      <c r="B9" s="142"/>
      <c r="C9" s="142"/>
      <c r="D9" s="142"/>
      <c r="E9" s="138"/>
      <c r="F9" s="32"/>
      <c r="G9" s="58">
        <v>953290.72</v>
      </c>
      <c r="H9" s="58">
        <v>1162593.17</v>
      </c>
      <c r="I9" s="58">
        <v>1180789.17</v>
      </c>
      <c r="J9" s="58">
        <v>1200205.17</v>
      </c>
    </row>
    <row r="10" spans="1:10" x14ac:dyDescent="0.25">
      <c r="A10" s="143" t="s">
        <v>26</v>
      </c>
      <c r="B10" s="138"/>
      <c r="C10" s="138"/>
      <c r="D10" s="138"/>
      <c r="E10" s="138"/>
      <c r="F10" s="67"/>
      <c r="G10" s="67"/>
      <c r="H10" s="67"/>
      <c r="I10" s="67"/>
      <c r="J10" s="67"/>
    </row>
    <row r="11" spans="1:10" x14ac:dyDescent="0.25">
      <c r="A11" s="35" t="s">
        <v>1</v>
      </c>
      <c r="B11" s="38"/>
      <c r="C11" s="38"/>
      <c r="D11" s="38"/>
      <c r="E11" s="38"/>
      <c r="F11" s="66"/>
      <c r="G11" s="66">
        <f t="shared" ref="G11" si="1">G12+G13</f>
        <v>966278.16</v>
      </c>
      <c r="H11" s="66">
        <f>H12+H13</f>
        <v>1165563.17</v>
      </c>
      <c r="I11" s="66">
        <f>I12+I13</f>
        <v>1183601.17</v>
      </c>
      <c r="J11" s="66">
        <f>J12+J13</f>
        <v>1202849.17</v>
      </c>
    </row>
    <row r="12" spans="1:10" x14ac:dyDescent="0.25">
      <c r="A12" s="144" t="s">
        <v>27</v>
      </c>
      <c r="B12" s="142"/>
      <c r="C12" s="142"/>
      <c r="D12" s="142"/>
      <c r="E12" s="142"/>
      <c r="F12" s="67"/>
      <c r="G12" s="69">
        <v>948378.16</v>
      </c>
      <c r="H12" s="69">
        <v>1147213.17</v>
      </c>
      <c r="I12" s="69">
        <v>1164911.17</v>
      </c>
      <c r="J12" s="65">
        <v>1183819.17</v>
      </c>
    </row>
    <row r="13" spans="1:10" x14ac:dyDescent="0.25">
      <c r="A13" s="137" t="s">
        <v>28</v>
      </c>
      <c r="B13" s="138"/>
      <c r="C13" s="138"/>
      <c r="D13" s="138"/>
      <c r="E13" s="138"/>
      <c r="F13" s="68"/>
      <c r="G13" s="70">
        <v>17900</v>
      </c>
      <c r="H13" s="70">
        <v>18350</v>
      </c>
      <c r="I13" s="70">
        <v>18690</v>
      </c>
      <c r="J13" s="65">
        <v>19030</v>
      </c>
    </row>
    <row r="14" spans="1:10" x14ac:dyDescent="0.25">
      <c r="A14" s="124" t="s">
        <v>40</v>
      </c>
      <c r="B14" s="125"/>
      <c r="C14" s="125"/>
      <c r="D14" s="125"/>
      <c r="E14" s="125"/>
      <c r="F14" s="66"/>
      <c r="G14" s="66">
        <f t="shared" ref="G14" si="2">G8-G11</f>
        <v>-12987.440000000061</v>
      </c>
      <c r="H14" s="66">
        <f>H8-H11</f>
        <v>-2970</v>
      </c>
      <c r="I14" s="66">
        <f>I8-I11</f>
        <v>-2812</v>
      </c>
      <c r="J14" s="66">
        <f>J8-J11</f>
        <v>-2644</v>
      </c>
    </row>
    <row r="15" spans="1:10" ht="18" x14ac:dyDescent="0.25">
      <c r="A15" s="21"/>
      <c r="B15" s="19"/>
      <c r="C15" s="19"/>
      <c r="D15" s="19"/>
      <c r="E15" s="19"/>
      <c r="F15" s="19"/>
      <c r="G15" s="19"/>
      <c r="H15" s="20"/>
      <c r="I15" s="20"/>
      <c r="J15" s="20"/>
    </row>
    <row r="16" spans="1:10" ht="15.75" x14ac:dyDescent="0.25">
      <c r="A16" s="126" t="s">
        <v>20</v>
      </c>
      <c r="B16" s="127"/>
      <c r="C16" s="127"/>
      <c r="D16" s="127"/>
      <c r="E16" s="127"/>
      <c r="F16" s="127"/>
      <c r="G16" s="127"/>
      <c r="H16" s="127"/>
      <c r="I16" s="127"/>
      <c r="J16" s="127"/>
    </row>
    <row r="17" spans="1:10" ht="18" x14ac:dyDescent="0.25">
      <c r="A17" s="21"/>
      <c r="B17" s="19"/>
      <c r="C17" s="19"/>
      <c r="D17" s="19"/>
      <c r="E17" s="19"/>
      <c r="F17" s="19"/>
      <c r="G17" s="19"/>
      <c r="H17" s="20"/>
      <c r="I17" s="20"/>
      <c r="J17" s="20"/>
    </row>
    <row r="18" spans="1:10" ht="25.5" x14ac:dyDescent="0.25">
      <c r="A18" s="27"/>
      <c r="B18" s="28"/>
      <c r="C18" s="28"/>
      <c r="D18" s="29"/>
      <c r="E18" s="30"/>
      <c r="F18" s="3" t="s">
        <v>120</v>
      </c>
      <c r="G18" s="3" t="s">
        <v>121</v>
      </c>
      <c r="H18" s="3" t="s">
        <v>124</v>
      </c>
      <c r="I18" s="3" t="s">
        <v>31</v>
      </c>
      <c r="J18" s="3" t="s">
        <v>125</v>
      </c>
    </row>
    <row r="19" spans="1:10" x14ac:dyDescent="0.25">
      <c r="A19" s="137" t="s">
        <v>29</v>
      </c>
      <c r="B19" s="138"/>
      <c r="C19" s="138"/>
      <c r="D19" s="138"/>
      <c r="E19" s="138"/>
      <c r="F19" s="40"/>
      <c r="G19" s="40"/>
      <c r="H19" s="40"/>
      <c r="I19" s="40"/>
      <c r="J19" s="39"/>
    </row>
    <row r="20" spans="1:10" x14ac:dyDescent="0.25">
      <c r="A20" s="137" t="s">
        <v>30</v>
      </c>
      <c r="B20" s="138"/>
      <c r="C20" s="138"/>
      <c r="D20" s="138"/>
      <c r="E20" s="138"/>
      <c r="F20" s="40"/>
      <c r="G20" s="40"/>
      <c r="H20" s="40"/>
      <c r="I20" s="40"/>
      <c r="J20" s="39"/>
    </row>
    <row r="21" spans="1:10" x14ac:dyDescent="0.25">
      <c r="A21" s="124" t="s">
        <v>2</v>
      </c>
      <c r="B21" s="125"/>
      <c r="C21" s="125"/>
      <c r="D21" s="125"/>
      <c r="E21" s="125"/>
      <c r="F21" s="31">
        <f>F19-F20</f>
        <v>0</v>
      </c>
      <c r="G21" s="31">
        <f t="shared" ref="G21:J21" si="3">G19-G20</f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25">
      <c r="A22" s="124" t="s">
        <v>41</v>
      </c>
      <c r="B22" s="125"/>
      <c r="C22" s="125"/>
      <c r="D22" s="125"/>
      <c r="E22" s="125"/>
      <c r="F22" s="31">
        <f>F14+F21</f>
        <v>0</v>
      </c>
      <c r="G22" s="66">
        <v>0</v>
      </c>
      <c r="H22" s="66"/>
      <c r="I22" s="66"/>
      <c r="J22" s="66"/>
    </row>
    <row r="23" spans="1:10" ht="18" x14ac:dyDescent="0.25">
      <c r="A23" s="18"/>
      <c r="B23" s="19"/>
      <c r="C23" s="19"/>
      <c r="D23" s="19"/>
      <c r="E23" s="19"/>
      <c r="F23" s="19"/>
      <c r="G23" s="19"/>
      <c r="H23" s="20"/>
      <c r="I23" s="20"/>
      <c r="J23" s="20"/>
    </row>
    <row r="24" spans="1:10" ht="15.75" x14ac:dyDescent="0.25">
      <c r="A24" s="126" t="s">
        <v>42</v>
      </c>
      <c r="B24" s="127"/>
      <c r="C24" s="127"/>
      <c r="D24" s="127"/>
      <c r="E24" s="127"/>
      <c r="F24" s="127"/>
      <c r="G24" s="127"/>
      <c r="H24" s="127"/>
      <c r="I24" s="127"/>
      <c r="J24" s="127"/>
    </row>
    <row r="25" spans="1:10" ht="15.75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</row>
    <row r="26" spans="1:10" ht="25.5" x14ac:dyDescent="0.25">
      <c r="A26" s="27"/>
      <c r="B26" s="28"/>
      <c r="C26" s="28"/>
      <c r="D26" s="29"/>
      <c r="E26" s="30"/>
      <c r="F26" s="3" t="s">
        <v>120</v>
      </c>
      <c r="G26" s="3" t="s">
        <v>121</v>
      </c>
      <c r="H26" s="3" t="s">
        <v>124</v>
      </c>
      <c r="I26" s="3" t="s">
        <v>31</v>
      </c>
      <c r="J26" s="3" t="s">
        <v>125</v>
      </c>
    </row>
    <row r="27" spans="1:10" ht="15" customHeight="1" x14ac:dyDescent="0.25">
      <c r="A27" s="128" t="s">
        <v>43</v>
      </c>
      <c r="B27" s="129"/>
      <c r="C27" s="129"/>
      <c r="D27" s="129"/>
      <c r="E27" s="130"/>
      <c r="F27" s="41">
        <v>0</v>
      </c>
      <c r="G27" s="41">
        <v>0</v>
      </c>
      <c r="H27" s="41">
        <v>0</v>
      </c>
      <c r="I27" s="41">
        <v>0</v>
      </c>
      <c r="J27" s="42">
        <v>0</v>
      </c>
    </row>
    <row r="28" spans="1:10" ht="15" customHeight="1" x14ac:dyDescent="0.25">
      <c r="A28" s="124" t="s">
        <v>44</v>
      </c>
      <c r="B28" s="125"/>
      <c r="C28" s="125"/>
      <c r="D28" s="125"/>
      <c r="E28" s="125"/>
      <c r="F28" s="43">
        <f>F22+F27</f>
        <v>0</v>
      </c>
      <c r="G28" s="71" t="s">
        <v>52</v>
      </c>
      <c r="H28" s="71" t="s">
        <v>52</v>
      </c>
      <c r="I28" s="71" t="s">
        <v>52</v>
      </c>
      <c r="J28" s="72" t="s">
        <v>52</v>
      </c>
    </row>
    <row r="29" spans="1:10" ht="45" customHeight="1" x14ac:dyDescent="0.25">
      <c r="A29" s="131" t="s">
        <v>45</v>
      </c>
      <c r="B29" s="132"/>
      <c r="C29" s="132"/>
      <c r="D29" s="132"/>
      <c r="E29" s="133"/>
      <c r="F29" s="43">
        <f>F14+F21+F27-F28</f>
        <v>0</v>
      </c>
      <c r="G29" s="43" t="s">
        <v>52</v>
      </c>
      <c r="H29" s="43" t="s">
        <v>52</v>
      </c>
      <c r="I29" s="43" t="s">
        <v>52</v>
      </c>
      <c r="J29" s="44" t="s">
        <v>52</v>
      </c>
    </row>
    <row r="30" spans="1:10" ht="15.75" x14ac:dyDescent="0.25">
      <c r="A30" s="45"/>
      <c r="B30" s="46"/>
      <c r="C30" s="46"/>
      <c r="D30" s="46"/>
      <c r="E30" s="46"/>
      <c r="F30" s="46"/>
      <c r="G30" s="46"/>
      <c r="H30" s="46"/>
      <c r="I30" s="46"/>
      <c r="J30" s="46"/>
    </row>
    <row r="31" spans="1:10" ht="15.75" x14ac:dyDescent="0.25">
      <c r="A31" s="134" t="s">
        <v>39</v>
      </c>
      <c r="B31" s="134"/>
      <c r="C31" s="134"/>
      <c r="D31" s="134"/>
      <c r="E31" s="134"/>
      <c r="F31" s="134"/>
      <c r="G31" s="134"/>
      <c r="H31" s="134"/>
      <c r="I31" s="134"/>
      <c r="J31" s="134"/>
    </row>
    <row r="32" spans="1:10" ht="18" x14ac:dyDescent="0.25">
      <c r="A32" s="47"/>
      <c r="B32" s="48"/>
      <c r="C32" s="48"/>
      <c r="D32" s="48"/>
      <c r="E32" s="48"/>
      <c r="F32" s="48"/>
      <c r="G32" s="48"/>
      <c r="H32" s="49"/>
      <c r="I32" s="49"/>
      <c r="J32" s="49"/>
    </row>
    <row r="33" spans="1:10" ht="25.5" x14ac:dyDescent="0.25">
      <c r="A33" s="50"/>
      <c r="B33" s="51"/>
      <c r="C33" s="51"/>
      <c r="D33" s="52"/>
      <c r="E33" s="53"/>
      <c r="F33" s="54" t="s">
        <v>120</v>
      </c>
      <c r="G33" s="54" t="s">
        <v>121</v>
      </c>
      <c r="H33" s="54" t="s">
        <v>124</v>
      </c>
      <c r="I33" s="54" t="s">
        <v>31</v>
      </c>
      <c r="J33" s="54" t="s">
        <v>125</v>
      </c>
    </row>
    <row r="34" spans="1:10" x14ac:dyDescent="0.25">
      <c r="A34" s="128" t="s">
        <v>43</v>
      </c>
      <c r="B34" s="129"/>
      <c r="C34" s="129"/>
      <c r="D34" s="129"/>
      <c r="E34" s="130"/>
      <c r="F34" s="41">
        <v>0</v>
      </c>
      <c r="G34" s="41">
        <f>F37</f>
        <v>0</v>
      </c>
      <c r="H34" s="41">
        <f>G37</f>
        <v>0</v>
      </c>
      <c r="I34" s="41">
        <f>H37</f>
        <v>0</v>
      </c>
      <c r="J34" s="42">
        <f>I37</f>
        <v>0</v>
      </c>
    </row>
    <row r="35" spans="1:10" ht="28.5" customHeight="1" x14ac:dyDescent="0.25">
      <c r="A35" s="128" t="s">
        <v>46</v>
      </c>
      <c r="B35" s="129"/>
      <c r="C35" s="129"/>
      <c r="D35" s="129"/>
      <c r="E35" s="130"/>
      <c r="F35" s="41">
        <v>0</v>
      </c>
      <c r="G35" s="41">
        <v>0</v>
      </c>
      <c r="H35" s="41">
        <v>0</v>
      </c>
      <c r="I35" s="41">
        <v>0</v>
      </c>
      <c r="J35" s="42">
        <v>0</v>
      </c>
    </row>
    <row r="36" spans="1:10" x14ac:dyDescent="0.25">
      <c r="A36" s="128" t="s">
        <v>47</v>
      </c>
      <c r="B36" s="135"/>
      <c r="C36" s="135"/>
      <c r="D36" s="135"/>
      <c r="E36" s="136"/>
      <c r="F36" s="41">
        <v>0</v>
      </c>
      <c r="G36" s="41">
        <v>0</v>
      </c>
      <c r="H36" s="41">
        <v>0</v>
      </c>
      <c r="I36" s="41">
        <v>0</v>
      </c>
      <c r="J36" s="42">
        <v>0</v>
      </c>
    </row>
    <row r="37" spans="1:10" ht="15" customHeight="1" x14ac:dyDescent="0.25">
      <c r="A37" s="124" t="s">
        <v>44</v>
      </c>
      <c r="B37" s="125"/>
      <c r="C37" s="125"/>
      <c r="D37" s="125"/>
      <c r="E37" s="125"/>
      <c r="F37" s="33">
        <f>F34-F35+F36</f>
        <v>0</v>
      </c>
      <c r="G37" s="33">
        <f t="shared" ref="G37:J37" si="4">G34-G35+G36</f>
        <v>0</v>
      </c>
      <c r="H37" s="33">
        <f t="shared" si="4"/>
        <v>0</v>
      </c>
      <c r="I37" s="33">
        <f t="shared" si="4"/>
        <v>0</v>
      </c>
      <c r="J37" s="55">
        <f t="shared" si="4"/>
        <v>0</v>
      </c>
    </row>
    <row r="38" spans="1:10" ht="17.25" customHeight="1" x14ac:dyDescent="0.25"/>
    <row r="39" spans="1:10" x14ac:dyDescent="0.25">
      <c r="A39" s="122"/>
      <c r="B39" s="123"/>
      <c r="C39" s="123"/>
      <c r="D39" s="123"/>
      <c r="E39" s="123"/>
      <c r="F39" s="123"/>
      <c r="G39" s="123"/>
      <c r="H39" s="123"/>
      <c r="I39" s="123"/>
      <c r="J39" s="123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topLeftCell="A5" workbookViewId="0">
      <selection activeCell="H11" sqref="H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26" t="s">
        <v>131</v>
      </c>
      <c r="B1" s="126"/>
      <c r="C1" s="126"/>
      <c r="D1" s="126"/>
      <c r="E1" s="126"/>
      <c r="F1" s="126"/>
      <c r="G1" s="126"/>
      <c r="H1" s="12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26" t="s">
        <v>15</v>
      </c>
      <c r="B3" s="126"/>
      <c r="C3" s="126"/>
      <c r="D3" s="126"/>
      <c r="E3" s="126"/>
      <c r="F3" s="126"/>
      <c r="G3" s="126"/>
      <c r="H3" s="12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26" t="s">
        <v>4</v>
      </c>
      <c r="B5" s="126"/>
      <c r="C5" s="126"/>
      <c r="D5" s="126"/>
      <c r="E5" s="126"/>
      <c r="F5" s="126"/>
      <c r="G5" s="126"/>
      <c r="H5" s="12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26" t="s">
        <v>32</v>
      </c>
      <c r="B7" s="126"/>
      <c r="C7" s="126"/>
      <c r="D7" s="126"/>
      <c r="E7" s="126"/>
      <c r="F7" s="126"/>
      <c r="G7" s="126"/>
      <c r="H7" s="126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7" t="s">
        <v>5</v>
      </c>
      <c r="B9" s="16" t="s">
        <v>6</v>
      </c>
      <c r="C9" s="16" t="s">
        <v>3</v>
      </c>
      <c r="D9" s="16" t="s">
        <v>120</v>
      </c>
      <c r="E9" s="17" t="s">
        <v>121</v>
      </c>
      <c r="F9" s="17" t="s">
        <v>122</v>
      </c>
      <c r="G9" s="17" t="s">
        <v>23</v>
      </c>
      <c r="H9" s="17" t="s">
        <v>123</v>
      </c>
    </row>
    <row r="10" spans="1:8" x14ac:dyDescent="0.25">
      <c r="A10" s="116"/>
      <c r="B10" s="117"/>
      <c r="C10" s="118" t="s">
        <v>0</v>
      </c>
      <c r="D10" s="119"/>
      <c r="E10" s="120">
        <f>SUM(E12+E13+E14+E15)</f>
        <v>953290.72000000009</v>
      </c>
      <c r="F10" s="120">
        <f>SUM(F12+F13+F14+F15)</f>
        <v>1162593.17</v>
      </c>
      <c r="G10" s="120">
        <f>SUM(G12+G13+G14+G15)</f>
        <v>1180789.17</v>
      </c>
      <c r="H10" s="121">
        <f>SUM(H12:H15)</f>
        <v>1200205.17</v>
      </c>
    </row>
    <row r="11" spans="1:8" ht="15.75" customHeight="1" x14ac:dyDescent="0.25">
      <c r="A11" s="8">
        <v>6</v>
      </c>
      <c r="B11" s="8"/>
      <c r="C11" s="8" t="s">
        <v>7</v>
      </c>
      <c r="D11" s="57"/>
      <c r="E11" s="58">
        <v>953290.72</v>
      </c>
      <c r="F11" s="58">
        <v>1162593.17</v>
      </c>
      <c r="G11" s="58">
        <v>1180789.17</v>
      </c>
      <c r="H11" s="58">
        <v>1200205.17</v>
      </c>
    </row>
    <row r="12" spans="1:8" ht="38.25" x14ac:dyDescent="0.25">
      <c r="A12" s="8"/>
      <c r="B12" s="13">
        <v>63</v>
      </c>
      <c r="C12" s="13" t="s">
        <v>21</v>
      </c>
      <c r="D12" s="57"/>
      <c r="E12" s="58">
        <v>892346.01</v>
      </c>
      <c r="F12" s="58">
        <v>1101720</v>
      </c>
      <c r="G12" s="58">
        <v>1119896</v>
      </c>
      <c r="H12" s="58">
        <v>1139282</v>
      </c>
    </row>
    <row r="13" spans="1:8" x14ac:dyDescent="0.25">
      <c r="A13" s="8"/>
      <c r="B13" s="9">
        <v>65</v>
      </c>
      <c r="C13" s="9" t="s">
        <v>72</v>
      </c>
      <c r="D13" s="57"/>
      <c r="E13" s="58">
        <v>661.54</v>
      </c>
      <c r="F13" s="58">
        <v>590</v>
      </c>
      <c r="G13" s="58">
        <v>590</v>
      </c>
      <c r="H13" s="58">
        <v>590</v>
      </c>
    </row>
    <row r="14" spans="1:8" x14ac:dyDescent="0.25">
      <c r="A14" s="9"/>
      <c r="B14" s="9">
        <v>66</v>
      </c>
      <c r="C14" s="9" t="s">
        <v>73</v>
      </c>
      <c r="D14" s="57"/>
      <c r="E14" s="58">
        <v>500</v>
      </c>
      <c r="F14" s="58">
        <v>500</v>
      </c>
      <c r="G14" s="58">
        <v>520</v>
      </c>
      <c r="H14" s="58">
        <v>550</v>
      </c>
    </row>
    <row r="15" spans="1:8" ht="38.25" x14ac:dyDescent="0.25">
      <c r="A15" s="9"/>
      <c r="B15" s="9">
        <v>67</v>
      </c>
      <c r="C15" s="13" t="s">
        <v>22</v>
      </c>
      <c r="D15" s="57"/>
      <c r="E15" s="58">
        <v>59783.17</v>
      </c>
      <c r="F15" s="58">
        <v>59783.17</v>
      </c>
      <c r="G15" s="58">
        <v>59783.17</v>
      </c>
      <c r="H15" s="58">
        <v>59783.17</v>
      </c>
    </row>
    <row r="18" spans="1:8" ht="15.75" x14ac:dyDescent="0.25">
      <c r="A18" s="126" t="s">
        <v>33</v>
      </c>
      <c r="B18" s="145"/>
      <c r="C18" s="145"/>
      <c r="D18" s="145"/>
      <c r="E18" s="145"/>
      <c r="F18" s="145"/>
      <c r="G18" s="145"/>
      <c r="H18" s="145"/>
    </row>
    <row r="19" spans="1:8" ht="18" x14ac:dyDescent="0.25">
      <c r="A19" s="4"/>
      <c r="B19" s="4"/>
      <c r="C19" s="4"/>
      <c r="D19" s="4"/>
      <c r="E19" s="4"/>
      <c r="F19" s="4"/>
      <c r="G19" s="5"/>
      <c r="H19" s="5"/>
    </row>
    <row r="20" spans="1:8" ht="25.5" x14ac:dyDescent="0.25">
      <c r="A20" s="17" t="s">
        <v>5</v>
      </c>
      <c r="B20" s="16" t="s">
        <v>6</v>
      </c>
      <c r="C20" s="16" t="s">
        <v>8</v>
      </c>
      <c r="D20" s="16" t="s">
        <v>120</v>
      </c>
      <c r="E20" s="17" t="s">
        <v>121</v>
      </c>
      <c r="F20" s="17" t="s">
        <v>122</v>
      </c>
      <c r="G20" s="17" t="s">
        <v>23</v>
      </c>
      <c r="H20" s="17" t="s">
        <v>123</v>
      </c>
    </row>
    <row r="21" spans="1:8" x14ac:dyDescent="0.25">
      <c r="A21" s="116"/>
      <c r="B21" s="117"/>
      <c r="C21" s="118" t="s">
        <v>1</v>
      </c>
      <c r="D21" s="119"/>
      <c r="E21" s="120">
        <f>SUM(E22+E28)</f>
        <v>966278.16</v>
      </c>
      <c r="F21" s="120">
        <f>SUM(F22+F28)</f>
        <v>1165563.17</v>
      </c>
      <c r="G21" s="120">
        <f>SUM(G22+G28)</f>
        <v>1183601.17</v>
      </c>
      <c r="H21" s="120">
        <f>SUM(H22+H28)</f>
        <v>1202849.17</v>
      </c>
    </row>
    <row r="22" spans="1:8" ht="15.75" customHeight="1" x14ac:dyDescent="0.25">
      <c r="A22" s="8">
        <v>3</v>
      </c>
      <c r="B22" s="8"/>
      <c r="C22" s="8" t="s">
        <v>9</v>
      </c>
      <c r="D22" s="60"/>
      <c r="E22" s="61">
        <f>SUM(E23:E26)</f>
        <v>948378.16</v>
      </c>
      <c r="F22" s="61">
        <f>SUM(F23:F26)</f>
        <v>1147213.17</v>
      </c>
      <c r="G22" s="61">
        <f>SUM(G23:G26)</f>
        <v>1164911.17</v>
      </c>
      <c r="H22" s="61">
        <f>SUM(H23:H26)</f>
        <v>1183819.17</v>
      </c>
    </row>
    <row r="23" spans="1:8" ht="15.75" customHeight="1" x14ac:dyDescent="0.25">
      <c r="A23" s="8"/>
      <c r="B23" s="13">
        <v>31</v>
      </c>
      <c r="C23" s="13" t="s">
        <v>10</v>
      </c>
      <c r="D23" s="57" t="s">
        <v>52</v>
      </c>
      <c r="E23" s="58">
        <v>785772.01</v>
      </c>
      <c r="F23" s="58">
        <v>977180</v>
      </c>
      <c r="G23" s="58">
        <v>992170</v>
      </c>
      <c r="H23" s="58">
        <v>1007160</v>
      </c>
    </row>
    <row r="24" spans="1:8" x14ac:dyDescent="0.25">
      <c r="A24" s="9"/>
      <c r="B24" s="9">
        <v>32</v>
      </c>
      <c r="C24" s="9" t="s">
        <v>18</v>
      </c>
      <c r="D24" s="57"/>
      <c r="E24" s="58">
        <v>156776.15</v>
      </c>
      <c r="F24" s="58">
        <v>153683.17000000001</v>
      </c>
      <c r="G24" s="58">
        <v>155381.17000000001</v>
      </c>
      <c r="H24" s="58">
        <v>158289.17000000001</v>
      </c>
    </row>
    <row r="25" spans="1:8" x14ac:dyDescent="0.25">
      <c r="A25" s="9"/>
      <c r="B25" s="9">
        <v>37</v>
      </c>
      <c r="C25" s="9" t="s">
        <v>74</v>
      </c>
      <c r="D25" s="57" t="s">
        <v>52</v>
      </c>
      <c r="E25" s="58">
        <v>5500</v>
      </c>
      <c r="F25" s="58">
        <v>16000</v>
      </c>
      <c r="G25" s="58">
        <v>17000</v>
      </c>
      <c r="H25" s="58">
        <v>18000</v>
      </c>
    </row>
    <row r="26" spans="1:8" x14ac:dyDescent="0.25">
      <c r="A26" s="9"/>
      <c r="B26" s="9">
        <v>38</v>
      </c>
      <c r="C26" s="9" t="s">
        <v>75</v>
      </c>
      <c r="D26" s="57"/>
      <c r="E26" s="58">
        <v>330</v>
      </c>
      <c r="F26" s="58">
        <v>350</v>
      </c>
      <c r="G26" s="58">
        <v>360</v>
      </c>
      <c r="H26" s="58">
        <v>370</v>
      </c>
    </row>
    <row r="27" spans="1:8" x14ac:dyDescent="0.25">
      <c r="A27" s="9"/>
      <c r="B27" s="24" t="s">
        <v>52</v>
      </c>
      <c r="C27" s="10"/>
      <c r="D27" s="57"/>
      <c r="E27" s="58"/>
      <c r="F27" s="58"/>
      <c r="G27" s="58"/>
      <c r="H27" s="58"/>
    </row>
    <row r="28" spans="1:8" ht="25.5" x14ac:dyDescent="0.25">
      <c r="A28" s="11">
        <v>4</v>
      </c>
      <c r="B28" s="12"/>
      <c r="C28" s="22" t="s">
        <v>11</v>
      </c>
      <c r="D28" s="60"/>
      <c r="E28" s="61">
        <v>17900</v>
      </c>
      <c r="F28" s="61">
        <v>18350</v>
      </c>
      <c r="G28" s="61">
        <v>18690</v>
      </c>
      <c r="H28" s="61">
        <v>19030</v>
      </c>
    </row>
    <row r="29" spans="1:8" ht="25.5" x14ac:dyDescent="0.25">
      <c r="A29" s="13"/>
      <c r="B29" s="13">
        <v>42</v>
      </c>
      <c r="C29" s="23" t="s">
        <v>76</v>
      </c>
      <c r="D29" s="57"/>
      <c r="E29" s="58">
        <v>17900</v>
      </c>
      <c r="F29" s="58">
        <v>18350</v>
      </c>
      <c r="G29" s="58">
        <v>18690</v>
      </c>
      <c r="H29" s="59">
        <v>19030</v>
      </c>
    </row>
  </sheetData>
  <mergeCells count="5">
    <mergeCell ref="A18:H18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5"/>
  <sheetViews>
    <sheetView tabSelected="1" topLeftCell="A13" workbookViewId="0">
      <selection activeCell="M12" sqref="M12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26" t="s">
        <v>51</v>
      </c>
      <c r="B1" s="126"/>
      <c r="C1" s="126"/>
      <c r="D1" s="126"/>
      <c r="E1" s="126"/>
      <c r="F1" s="126"/>
    </row>
    <row r="2" spans="1:6" ht="18" customHeight="1" x14ac:dyDescent="0.25">
      <c r="A2" s="21"/>
      <c r="B2" s="21"/>
      <c r="C2" s="21"/>
      <c r="D2" s="21"/>
      <c r="E2" s="21"/>
      <c r="F2" s="21"/>
    </row>
    <row r="3" spans="1:6" ht="15.75" customHeight="1" x14ac:dyDescent="0.25">
      <c r="A3" s="126" t="s">
        <v>15</v>
      </c>
      <c r="B3" s="126"/>
      <c r="C3" s="126"/>
      <c r="D3" s="126"/>
      <c r="E3" s="126"/>
      <c r="F3" s="126"/>
    </row>
    <row r="4" spans="1:6" ht="18" x14ac:dyDescent="0.25">
      <c r="B4" s="21"/>
      <c r="C4" s="21"/>
      <c r="D4" s="21"/>
      <c r="E4" s="5"/>
      <c r="F4" s="5"/>
    </row>
    <row r="5" spans="1:6" ht="18" customHeight="1" x14ac:dyDescent="0.25">
      <c r="A5" s="126" t="s">
        <v>4</v>
      </c>
      <c r="B5" s="126"/>
      <c r="C5" s="126"/>
      <c r="D5" s="126"/>
      <c r="E5" s="126"/>
      <c r="F5" s="126"/>
    </row>
    <row r="6" spans="1:6" ht="18" x14ac:dyDescent="0.25">
      <c r="A6" s="21"/>
      <c r="B6" s="21"/>
      <c r="C6" s="21"/>
      <c r="D6" s="21"/>
      <c r="E6" s="5"/>
      <c r="F6" s="5"/>
    </row>
    <row r="7" spans="1:6" ht="15.75" customHeight="1" x14ac:dyDescent="0.25">
      <c r="A7" s="126" t="s">
        <v>34</v>
      </c>
      <c r="B7" s="126"/>
      <c r="C7" s="126"/>
      <c r="D7" s="126"/>
      <c r="E7" s="126"/>
      <c r="F7" s="126"/>
    </row>
    <row r="8" spans="1:6" ht="18" x14ac:dyDescent="0.25">
      <c r="A8" s="21"/>
      <c r="B8" s="21"/>
      <c r="C8" s="21"/>
      <c r="D8" s="21"/>
      <c r="E8" s="5"/>
      <c r="F8" s="5"/>
    </row>
    <row r="9" spans="1:6" ht="25.5" x14ac:dyDescent="0.25">
      <c r="A9" s="17" t="s">
        <v>35</v>
      </c>
      <c r="B9" s="16" t="s">
        <v>120</v>
      </c>
      <c r="C9" s="17" t="s">
        <v>121</v>
      </c>
      <c r="D9" s="17" t="s">
        <v>122</v>
      </c>
      <c r="E9" s="17" t="s">
        <v>23</v>
      </c>
      <c r="F9" s="17" t="s">
        <v>123</v>
      </c>
    </row>
    <row r="10" spans="1:6" x14ac:dyDescent="0.25">
      <c r="A10" s="112" t="s">
        <v>37</v>
      </c>
      <c r="B10" s="113"/>
      <c r="C10" s="114">
        <f>SUM(C11:C20)</f>
        <v>966278.16</v>
      </c>
      <c r="D10" s="114">
        <f>SUM(D11:D20)</f>
        <v>1165563.17</v>
      </c>
      <c r="E10" s="114">
        <f>SUM(E11:E20)</f>
        <v>1183601.17</v>
      </c>
      <c r="F10" s="114">
        <f>SUM(F11:F20)</f>
        <v>1202849.17</v>
      </c>
    </row>
    <row r="11" spans="1:6" x14ac:dyDescent="0.25">
      <c r="A11" s="13" t="s">
        <v>57</v>
      </c>
      <c r="B11" s="57"/>
      <c r="C11" s="58">
        <v>661.54</v>
      </c>
      <c r="D11" s="58">
        <v>590</v>
      </c>
      <c r="E11" s="58">
        <v>590</v>
      </c>
      <c r="F11" s="58">
        <v>590</v>
      </c>
    </row>
    <row r="12" spans="1:6" x14ac:dyDescent="0.25">
      <c r="A12" s="56" t="s">
        <v>53</v>
      </c>
      <c r="B12" s="57"/>
      <c r="C12" s="58">
        <v>12987.44</v>
      </c>
      <c r="D12" s="58">
        <v>2970</v>
      </c>
      <c r="E12" s="58">
        <v>2812</v>
      </c>
      <c r="F12" s="58">
        <v>2644</v>
      </c>
    </row>
    <row r="13" spans="1:6" x14ac:dyDescent="0.25">
      <c r="A13" s="56" t="s">
        <v>54</v>
      </c>
      <c r="B13" s="57"/>
      <c r="C13" s="58">
        <v>59783.17</v>
      </c>
      <c r="D13" s="58">
        <v>59783.17</v>
      </c>
      <c r="E13" s="58">
        <v>59783.17</v>
      </c>
      <c r="F13" s="58">
        <v>59783.17</v>
      </c>
    </row>
    <row r="14" spans="1:6" x14ac:dyDescent="0.25">
      <c r="A14" s="56" t="s">
        <v>55</v>
      </c>
      <c r="B14" s="57"/>
      <c r="C14" s="58">
        <v>2657.01</v>
      </c>
      <c r="D14" s="58">
        <v>2870</v>
      </c>
      <c r="E14" s="58">
        <v>3110</v>
      </c>
      <c r="F14" s="58">
        <v>3360</v>
      </c>
    </row>
    <row r="15" spans="1:6" x14ac:dyDescent="0.25">
      <c r="A15" s="56" t="s">
        <v>56</v>
      </c>
      <c r="B15" s="57"/>
      <c r="C15" s="58">
        <v>16400</v>
      </c>
      <c r="D15" s="58">
        <v>16450</v>
      </c>
      <c r="E15" s="58">
        <v>16690</v>
      </c>
      <c r="F15" s="58">
        <v>16930</v>
      </c>
    </row>
    <row r="16" spans="1:6" x14ac:dyDescent="0.25">
      <c r="A16" s="56" t="s">
        <v>58</v>
      </c>
      <c r="B16" s="57"/>
      <c r="C16" s="58">
        <v>826600</v>
      </c>
      <c r="D16" s="58">
        <v>1023200</v>
      </c>
      <c r="E16" s="58">
        <v>1038940</v>
      </c>
      <c r="F16" s="58">
        <v>1054680</v>
      </c>
    </row>
    <row r="17" spans="1:6" x14ac:dyDescent="0.25">
      <c r="A17" s="56" t="s">
        <v>59</v>
      </c>
      <c r="B17" s="57"/>
      <c r="C17" s="58">
        <v>36309</v>
      </c>
      <c r="D17" s="58">
        <v>38200</v>
      </c>
      <c r="E17" s="58">
        <v>39000</v>
      </c>
      <c r="F17" s="58">
        <v>41000</v>
      </c>
    </row>
    <row r="18" spans="1:6" x14ac:dyDescent="0.25">
      <c r="A18" s="56" t="s">
        <v>60</v>
      </c>
      <c r="B18" s="57"/>
      <c r="C18" s="58">
        <v>330</v>
      </c>
      <c r="D18" s="58">
        <v>350</v>
      </c>
      <c r="E18" s="58">
        <v>360</v>
      </c>
      <c r="F18" s="58">
        <v>370</v>
      </c>
    </row>
    <row r="19" spans="1:6" x14ac:dyDescent="0.25">
      <c r="A19" s="56" t="s">
        <v>61</v>
      </c>
      <c r="B19" s="57"/>
      <c r="C19" s="58">
        <v>10050</v>
      </c>
      <c r="D19" s="58">
        <v>20650</v>
      </c>
      <c r="E19" s="58">
        <v>21796</v>
      </c>
      <c r="F19" s="58">
        <v>22942</v>
      </c>
    </row>
    <row r="20" spans="1:6" ht="15.75" customHeight="1" x14ac:dyDescent="0.25">
      <c r="A20" s="56" t="s">
        <v>62</v>
      </c>
      <c r="B20" s="57"/>
      <c r="C20" s="58">
        <v>500</v>
      </c>
      <c r="D20" s="58">
        <v>500</v>
      </c>
      <c r="E20" s="58">
        <v>520</v>
      </c>
      <c r="F20" s="58">
        <v>550</v>
      </c>
    </row>
    <row r="21" spans="1:6" x14ac:dyDescent="0.25">
      <c r="A21" s="15"/>
      <c r="B21" s="57"/>
      <c r="C21" s="58"/>
      <c r="D21" s="58"/>
      <c r="E21" s="58"/>
      <c r="F21" s="58"/>
    </row>
    <row r="22" spans="1:6" ht="25.5" x14ac:dyDescent="0.25">
      <c r="A22" s="17" t="s">
        <v>35</v>
      </c>
      <c r="B22" s="16" t="s">
        <v>120</v>
      </c>
      <c r="C22" s="17" t="s">
        <v>121</v>
      </c>
      <c r="D22" s="17" t="s">
        <v>122</v>
      </c>
      <c r="E22" s="17" t="s">
        <v>23</v>
      </c>
      <c r="F22" s="17" t="s">
        <v>123</v>
      </c>
    </row>
    <row r="23" spans="1:6" x14ac:dyDescent="0.25">
      <c r="A23" s="112" t="s">
        <v>38</v>
      </c>
      <c r="B23" s="115"/>
      <c r="C23" s="114">
        <f>SUM(C24+C27+C30+C33+C39+C43)</f>
        <v>966278.16</v>
      </c>
      <c r="D23" s="114">
        <f>SUM(D24+D27+D30+D33+D39+D43)</f>
        <v>1165563.17</v>
      </c>
      <c r="E23" s="114">
        <f>SUM(E24+E27+E30+E33+E39+E43)</f>
        <v>1183601.17</v>
      </c>
      <c r="F23" s="114">
        <f>SUM(F24+F27+F30+F33+F39+F43)</f>
        <v>1202849.17</v>
      </c>
    </row>
    <row r="24" spans="1:6" ht="15.75" customHeight="1" x14ac:dyDescent="0.25">
      <c r="A24" s="8" t="s">
        <v>71</v>
      </c>
      <c r="B24" s="60"/>
      <c r="C24" s="61">
        <v>661.54</v>
      </c>
      <c r="D24" s="61">
        <v>590</v>
      </c>
      <c r="E24" s="61">
        <v>590</v>
      </c>
      <c r="F24" s="61">
        <v>590</v>
      </c>
    </row>
    <row r="25" spans="1:6" x14ac:dyDescent="0.25">
      <c r="A25" s="13" t="s">
        <v>63</v>
      </c>
      <c r="B25" s="57"/>
      <c r="C25" s="58">
        <v>661.54</v>
      </c>
      <c r="D25" s="58">
        <v>590</v>
      </c>
      <c r="E25" s="58">
        <v>590</v>
      </c>
      <c r="F25" s="58">
        <v>590</v>
      </c>
    </row>
    <row r="26" spans="1:6" x14ac:dyDescent="0.25">
      <c r="A26" s="8"/>
      <c r="B26" s="57"/>
      <c r="C26" s="58"/>
      <c r="D26" s="58"/>
      <c r="E26" s="58"/>
      <c r="F26" s="58"/>
    </row>
    <row r="27" spans="1:6" x14ac:dyDescent="0.25">
      <c r="A27" s="8" t="s">
        <v>64</v>
      </c>
      <c r="B27" s="60"/>
      <c r="C27" s="61">
        <v>12987.44</v>
      </c>
      <c r="D27" s="61">
        <v>2970</v>
      </c>
      <c r="E27" s="61">
        <v>2812</v>
      </c>
      <c r="F27" s="61">
        <v>2644</v>
      </c>
    </row>
    <row r="28" spans="1:6" x14ac:dyDescent="0.25">
      <c r="A28" s="13" t="s">
        <v>63</v>
      </c>
      <c r="B28" s="57"/>
      <c r="C28" s="58">
        <v>12987.44</v>
      </c>
      <c r="D28" s="58">
        <v>2970</v>
      </c>
      <c r="E28" s="58">
        <v>2812</v>
      </c>
      <c r="F28" s="58">
        <v>2644</v>
      </c>
    </row>
    <row r="29" spans="1:6" x14ac:dyDescent="0.25">
      <c r="A29" s="8"/>
      <c r="B29" s="57"/>
      <c r="C29" s="58"/>
      <c r="D29" s="58"/>
      <c r="E29" s="58"/>
      <c r="F29" s="58"/>
    </row>
    <row r="30" spans="1:6" x14ac:dyDescent="0.25">
      <c r="A30" s="8" t="s">
        <v>65</v>
      </c>
      <c r="B30" s="60"/>
      <c r="C30" s="61">
        <v>59783.17</v>
      </c>
      <c r="D30" s="61">
        <v>59783.17</v>
      </c>
      <c r="E30" s="61">
        <v>59783.17</v>
      </c>
      <c r="F30" s="61">
        <v>59783.17</v>
      </c>
    </row>
    <row r="31" spans="1:6" x14ac:dyDescent="0.25">
      <c r="A31" s="13" t="s">
        <v>63</v>
      </c>
      <c r="B31" s="57"/>
      <c r="C31" s="58">
        <v>59783.17</v>
      </c>
      <c r="D31" s="58">
        <v>59783.17</v>
      </c>
      <c r="E31" s="58">
        <v>59783.17</v>
      </c>
      <c r="F31" s="58">
        <v>59783.17</v>
      </c>
    </row>
    <row r="32" spans="1:6" x14ac:dyDescent="0.25">
      <c r="A32" s="8"/>
      <c r="B32" s="57"/>
      <c r="C32" s="58"/>
      <c r="D32" s="58"/>
      <c r="E32" s="58"/>
      <c r="F32" s="58"/>
    </row>
    <row r="33" spans="1:6" x14ac:dyDescent="0.25">
      <c r="A33" s="8" t="s">
        <v>67</v>
      </c>
      <c r="B33" s="60"/>
      <c r="C33" s="61">
        <f>SUM(C34:C37)</f>
        <v>882296.01</v>
      </c>
      <c r="D33" s="61">
        <f>SUM(D34:D37)</f>
        <v>1081070</v>
      </c>
      <c r="E33" s="61">
        <f>SUM(E34:E37)</f>
        <v>1098100</v>
      </c>
      <c r="F33" s="61">
        <f>SUM(F34:F37)</f>
        <v>1116340</v>
      </c>
    </row>
    <row r="34" spans="1:6" x14ac:dyDescent="0.25">
      <c r="A34" s="13" t="s">
        <v>66</v>
      </c>
      <c r="B34" s="57"/>
      <c r="C34" s="58">
        <v>785772.01</v>
      </c>
      <c r="D34" s="58">
        <v>977180</v>
      </c>
      <c r="E34" s="58">
        <v>992170</v>
      </c>
      <c r="F34" s="58">
        <v>1007160</v>
      </c>
    </row>
    <row r="35" spans="1:6" x14ac:dyDescent="0.25">
      <c r="A35" s="13" t="s">
        <v>63</v>
      </c>
      <c r="B35" s="57"/>
      <c r="C35" s="58">
        <v>78294</v>
      </c>
      <c r="D35" s="58">
        <v>85190</v>
      </c>
      <c r="E35" s="58">
        <v>86880</v>
      </c>
      <c r="F35" s="58">
        <v>89780</v>
      </c>
    </row>
    <row r="36" spans="1:6" x14ac:dyDescent="0.25">
      <c r="A36" s="13" t="s">
        <v>68</v>
      </c>
      <c r="B36" s="57"/>
      <c r="C36" s="58">
        <v>330</v>
      </c>
      <c r="D36" s="58">
        <v>350</v>
      </c>
      <c r="E36" s="58">
        <v>360</v>
      </c>
      <c r="F36" s="58">
        <v>370</v>
      </c>
    </row>
    <row r="37" spans="1:6" x14ac:dyDescent="0.25">
      <c r="A37" s="13" t="s">
        <v>69</v>
      </c>
      <c r="B37" s="57"/>
      <c r="C37" s="58">
        <v>17900</v>
      </c>
      <c r="D37" s="58">
        <v>18350</v>
      </c>
      <c r="E37" s="58">
        <v>18690</v>
      </c>
      <c r="F37" s="58">
        <v>19030</v>
      </c>
    </row>
    <row r="38" spans="1:6" x14ac:dyDescent="0.25">
      <c r="A38" s="8"/>
      <c r="B38" s="57"/>
      <c r="C38" s="58"/>
      <c r="D38" s="58"/>
      <c r="E38" s="58"/>
      <c r="F38" s="58"/>
    </row>
    <row r="39" spans="1:6" x14ac:dyDescent="0.25">
      <c r="A39" s="8" t="s">
        <v>70</v>
      </c>
      <c r="B39" s="60"/>
      <c r="C39" s="61">
        <v>10050</v>
      </c>
      <c r="D39" s="61">
        <v>20650</v>
      </c>
      <c r="E39" s="61">
        <v>21796</v>
      </c>
      <c r="F39" s="61">
        <v>22942</v>
      </c>
    </row>
    <row r="40" spans="1:6" x14ac:dyDescent="0.25">
      <c r="A40" s="13" t="s">
        <v>63</v>
      </c>
      <c r="B40" s="57"/>
      <c r="C40" s="58">
        <v>4550</v>
      </c>
      <c r="D40" s="58">
        <v>4650</v>
      </c>
      <c r="E40" s="58">
        <v>4796</v>
      </c>
      <c r="F40" s="58">
        <v>4942</v>
      </c>
    </row>
    <row r="41" spans="1:6" x14ac:dyDescent="0.25">
      <c r="A41" s="13" t="s">
        <v>129</v>
      </c>
      <c r="B41" s="57"/>
      <c r="C41" s="58">
        <v>5500</v>
      </c>
      <c r="D41" s="58">
        <v>16000</v>
      </c>
      <c r="E41" s="58">
        <v>17000</v>
      </c>
      <c r="F41" s="58">
        <v>18000</v>
      </c>
    </row>
    <row r="42" spans="1:6" x14ac:dyDescent="0.25">
      <c r="A42" s="23"/>
      <c r="B42" s="57"/>
      <c r="C42" s="58"/>
      <c r="D42" s="58"/>
      <c r="E42" s="58"/>
      <c r="F42" s="58"/>
    </row>
    <row r="43" spans="1:6" x14ac:dyDescent="0.25">
      <c r="A43" s="24" t="s">
        <v>62</v>
      </c>
      <c r="B43" s="60"/>
      <c r="C43" s="61">
        <v>500</v>
      </c>
      <c r="D43" s="61">
        <v>500</v>
      </c>
      <c r="E43" s="61">
        <v>520</v>
      </c>
      <c r="F43" s="64">
        <v>550</v>
      </c>
    </row>
    <row r="44" spans="1:6" x14ac:dyDescent="0.25">
      <c r="A44" s="13" t="s">
        <v>63</v>
      </c>
      <c r="B44" s="57"/>
      <c r="C44" s="58">
        <v>500</v>
      </c>
      <c r="D44" s="58">
        <v>500</v>
      </c>
      <c r="E44" s="58">
        <v>520</v>
      </c>
      <c r="F44" s="63">
        <v>550</v>
      </c>
    </row>
    <row r="45" spans="1:6" x14ac:dyDescent="0.25">
      <c r="A45" s="10"/>
      <c r="B45" s="57"/>
      <c r="C45" s="58"/>
      <c r="D45" s="58"/>
      <c r="E45" s="58"/>
      <c r="F45" s="59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3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26" t="s">
        <v>130</v>
      </c>
      <c r="B1" s="126"/>
      <c r="C1" s="126"/>
      <c r="D1" s="126"/>
      <c r="E1" s="126"/>
      <c r="F1" s="12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26" t="s">
        <v>15</v>
      </c>
      <c r="B3" s="126"/>
      <c r="C3" s="126"/>
      <c r="D3" s="126"/>
      <c r="E3" s="139"/>
      <c r="F3" s="13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26" t="s">
        <v>4</v>
      </c>
      <c r="B5" s="127"/>
      <c r="C5" s="127"/>
      <c r="D5" s="127"/>
      <c r="E5" s="127"/>
      <c r="F5" s="127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26" t="s">
        <v>12</v>
      </c>
      <c r="B7" s="145"/>
      <c r="C7" s="145"/>
      <c r="D7" s="145"/>
      <c r="E7" s="145"/>
      <c r="F7" s="145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7" t="s">
        <v>35</v>
      </c>
      <c r="B9" s="16" t="s">
        <v>120</v>
      </c>
      <c r="C9" s="17" t="s">
        <v>121</v>
      </c>
      <c r="D9" s="17" t="s">
        <v>122</v>
      </c>
      <c r="E9" s="17" t="s">
        <v>23</v>
      </c>
      <c r="F9" s="17" t="s">
        <v>23</v>
      </c>
    </row>
    <row r="10" spans="1:6" ht="15.75" customHeight="1" x14ac:dyDescent="0.25">
      <c r="A10" s="8" t="s">
        <v>13</v>
      </c>
      <c r="B10" s="57"/>
      <c r="C10" s="58">
        <v>966278.16</v>
      </c>
      <c r="D10" s="58">
        <v>1165563.17</v>
      </c>
      <c r="E10" s="58">
        <v>1183601.17</v>
      </c>
      <c r="F10" s="58">
        <v>1202849.17</v>
      </c>
    </row>
    <row r="11" spans="1:6" ht="15.75" customHeight="1" x14ac:dyDescent="0.25">
      <c r="A11" s="8" t="s">
        <v>48</v>
      </c>
      <c r="B11" s="57"/>
      <c r="C11" s="58">
        <v>966278.16</v>
      </c>
      <c r="D11" s="58">
        <v>1165563.17</v>
      </c>
      <c r="E11" s="58">
        <v>1183601.17</v>
      </c>
      <c r="F11" s="58">
        <v>1202849.17</v>
      </c>
    </row>
    <row r="12" spans="1:6" x14ac:dyDescent="0.25">
      <c r="A12" s="56" t="s">
        <v>49</v>
      </c>
      <c r="B12" s="57"/>
      <c r="C12" s="58">
        <v>929969.16</v>
      </c>
      <c r="D12" s="58">
        <v>1127363.17</v>
      </c>
      <c r="E12" s="58">
        <v>1144601.17</v>
      </c>
      <c r="F12" s="58">
        <v>1161849.17</v>
      </c>
    </row>
    <row r="13" spans="1:6" x14ac:dyDescent="0.25">
      <c r="A13" s="14" t="s">
        <v>50</v>
      </c>
      <c r="B13" s="57"/>
      <c r="C13" s="58">
        <v>36309</v>
      </c>
      <c r="D13" s="58">
        <v>38200</v>
      </c>
      <c r="E13" s="58">
        <v>39000</v>
      </c>
      <c r="F13" s="58">
        <v>41000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3"/>
  <sheetViews>
    <sheetView topLeftCell="A18" workbookViewId="0">
      <selection activeCell="D34" sqref="D34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26" t="s">
        <v>127</v>
      </c>
      <c r="B1" s="126"/>
      <c r="C1" s="126"/>
      <c r="D1" s="126"/>
      <c r="E1" s="126"/>
      <c r="F1" s="126"/>
    </row>
    <row r="2" spans="1:6" ht="18" customHeight="1" x14ac:dyDescent="0.25">
      <c r="A2" s="21"/>
      <c r="B2" s="21"/>
      <c r="C2" s="21"/>
      <c r="D2" s="21"/>
      <c r="E2" s="21"/>
      <c r="F2" s="21"/>
    </row>
    <row r="3" spans="1:6" ht="15.75" customHeight="1" x14ac:dyDescent="0.25">
      <c r="A3" s="126" t="s">
        <v>15</v>
      </c>
      <c r="B3" s="126"/>
      <c r="C3" s="126"/>
      <c r="D3" s="126"/>
      <c r="E3" s="126"/>
      <c r="F3" s="126"/>
    </row>
    <row r="4" spans="1:6" ht="18" x14ac:dyDescent="0.25">
      <c r="A4" s="21"/>
      <c r="B4" s="21"/>
      <c r="C4" s="21"/>
      <c r="D4" s="21"/>
      <c r="E4" s="5"/>
      <c r="F4" s="5"/>
    </row>
    <row r="5" spans="1:6" ht="18" customHeight="1" x14ac:dyDescent="0.25">
      <c r="A5" s="126" t="s">
        <v>36</v>
      </c>
      <c r="B5" s="126"/>
      <c r="C5" s="126"/>
      <c r="D5" s="126"/>
      <c r="E5" s="126"/>
      <c r="F5" s="126"/>
    </row>
    <row r="6" spans="1:6" ht="18" x14ac:dyDescent="0.25">
      <c r="A6" s="21"/>
      <c r="B6" s="21"/>
      <c r="C6" s="21"/>
      <c r="D6" s="21"/>
      <c r="E6" s="5"/>
      <c r="F6" s="5"/>
    </row>
    <row r="7" spans="1:6" ht="25.5" x14ac:dyDescent="0.25">
      <c r="A7" s="16" t="s">
        <v>35</v>
      </c>
      <c r="B7" s="16" t="s">
        <v>120</v>
      </c>
      <c r="C7" s="17" t="s">
        <v>121</v>
      </c>
      <c r="D7" s="17" t="s">
        <v>122</v>
      </c>
      <c r="E7" s="17" t="s">
        <v>23</v>
      </c>
      <c r="F7" s="17" t="s">
        <v>123</v>
      </c>
    </row>
    <row r="8" spans="1:6" x14ac:dyDescent="0.25">
      <c r="A8" s="112" t="s">
        <v>37</v>
      </c>
      <c r="B8" s="113"/>
      <c r="C8" s="114">
        <f>SUM(C9:C18)</f>
        <v>966278.16</v>
      </c>
      <c r="D8" s="114">
        <f>SUM(D9:D18)</f>
        <v>1165563.17</v>
      </c>
      <c r="E8" s="114">
        <f>SUM(E9:E18)</f>
        <v>1183601.17</v>
      </c>
      <c r="F8" s="114">
        <f>SUM(F9:F18)</f>
        <v>1202849.17</v>
      </c>
    </row>
    <row r="9" spans="1:6" x14ac:dyDescent="0.25">
      <c r="A9" s="13" t="s">
        <v>57</v>
      </c>
      <c r="B9" s="57"/>
      <c r="C9" s="58">
        <v>661.54</v>
      </c>
      <c r="D9" s="58">
        <v>590</v>
      </c>
      <c r="E9" s="58">
        <v>590</v>
      </c>
      <c r="F9" s="58">
        <v>590</v>
      </c>
    </row>
    <row r="10" spans="1:6" x14ac:dyDescent="0.25">
      <c r="A10" s="56" t="s">
        <v>53</v>
      </c>
      <c r="B10" s="57"/>
      <c r="C10" s="58">
        <v>12987.44</v>
      </c>
      <c r="D10" s="58">
        <v>2970</v>
      </c>
      <c r="E10" s="58">
        <v>2812</v>
      </c>
      <c r="F10" s="58">
        <v>2644</v>
      </c>
    </row>
    <row r="11" spans="1:6" x14ac:dyDescent="0.25">
      <c r="A11" s="56" t="s">
        <v>54</v>
      </c>
      <c r="B11" s="57"/>
      <c r="C11" s="58">
        <v>59783.17</v>
      </c>
      <c r="D11" s="58">
        <v>59783.17</v>
      </c>
      <c r="E11" s="58">
        <v>59783.17</v>
      </c>
      <c r="F11" s="58">
        <v>59783.17</v>
      </c>
    </row>
    <row r="12" spans="1:6" x14ac:dyDescent="0.25">
      <c r="A12" s="56" t="s">
        <v>55</v>
      </c>
      <c r="B12" s="57"/>
      <c r="C12" s="58">
        <v>2657.01</v>
      </c>
      <c r="D12" s="58">
        <v>2870</v>
      </c>
      <c r="E12" s="58">
        <v>3110</v>
      </c>
      <c r="F12" s="58">
        <v>3360</v>
      </c>
    </row>
    <row r="13" spans="1:6" x14ac:dyDescent="0.25">
      <c r="A13" s="56" t="s">
        <v>56</v>
      </c>
      <c r="B13" s="57"/>
      <c r="C13" s="58">
        <v>16400</v>
      </c>
      <c r="D13" s="58">
        <v>16450</v>
      </c>
      <c r="E13" s="58">
        <v>16690</v>
      </c>
      <c r="F13" s="58">
        <v>16930</v>
      </c>
    </row>
    <row r="14" spans="1:6" x14ac:dyDescent="0.25">
      <c r="A14" s="56" t="s">
        <v>58</v>
      </c>
      <c r="B14" s="57"/>
      <c r="C14" s="58">
        <v>826600</v>
      </c>
      <c r="D14" s="58">
        <v>1023200</v>
      </c>
      <c r="E14" s="58">
        <v>1038940</v>
      </c>
      <c r="F14" s="58">
        <v>1054680</v>
      </c>
    </row>
    <row r="15" spans="1:6" x14ac:dyDescent="0.25">
      <c r="A15" s="56" t="s">
        <v>59</v>
      </c>
      <c r="B15" s="57"/>
      <c r="C15" s="58">
        <v>36309</v>
      </c>
      <c r="D15" s="58">
        <v>38200</v>
      </c>
      <c r="E15" s="58">
        <v>39000</v>
      </c>
      <c r="F15" s="58">
        <v>41000</v>
      </c>
    </row>
    <row r="16" spans="1:6" x14ac:dyDescent="0.25">
      <c r="A16" s="56" t="s">
        <v>60</v>
      </c>
      <c r="B16" s="57"/>
      <c r="C16" s="58">
        <v>330</v>
      </c>
      <c r="D16" s="58">
        <v>350</v>
      </c>
      <c r="E16" s="58">
        <v>360</v>
      </c>
      <c r="F16" s="58">
        <v>370</v>
      </c>
    </row>
    <row r="17" spans="1:6" x14ac:dyDescent="0.25">
      <c r="A17" s="56" t="s">
        <v>61</v>
      </c>
      <c r="B17" s="57"/>
      <c r="C17" s="58">
        <v>10050</v>
      </c>
      <c r="D17" s="58">
        <v>20650</v>
      </c>
      <c r="E17" s="58">
        <v>21796</v>
      </c>
      <c r="F17" s="58">
        <v>22942</v>
      </c>
    </row>
    <row r="18" spans="1:6" x14ac:dyDescent="0.25">
      <c r="A18" s="56" t="s">
        <v>62</v>
      </c>
      <c r="B18" s="57"/>
      <c r="C18" s="58">
        <v>500</v>
      </c>
      <c r="D18" s="58">
        <v>500</v>
      </c>
      <c r="E18" s="58">
        <v>520</v>
      </c>
      <c r="F18" s="58">
        <v>550</v>
      </c>
    </row>
    <row r="19" spans="1:6" x14ac:dyDescent="0.25">
      <c r="A19" s="15"/>
      <c r="B19" s="57"/>
      <c r="C19" s="58"/>
      <c r="D19" s="58"/>
      <c r="E19" s="58"/>
      <c r="F19" s="58"/>
    </row>
    <row r="20" spans="1:6" x14ac:dyDescent="0.25">
      <c r="A20" s="112" t="s">
        <v>38</v>
      </c>
      <c r="B20" s="115"/>
      <c r="C20" s="114">
        <f>SUM(C21+C24+C27+C30+C36+C40)</f>
        <v>966278.16</v>
      </c>
      <c r="D20" s="114">
        <f>SUM(D21+D24+D27+D30+D36+D40)</f>
        <v>1165563.17</v>
      </c>
      <c r="E20" s="114">
        <f>SUM(E21+E24+E27+E30+E36+E40)</f>
        <v>1183601.17</v>
      </c>
      <c r="F20" s="114">
        <f>SUM(F21+F24+F27+F30+F36+F40)</f>
        <v>1202849.17</v>
      </c>
    </row>
    <row r="21" spans="1:6" x14ac:dyDescent="0.25">
      <c r="A21" s="8" t="s">
        <v>71</v>
      </c>
      <c r="B21" s="60"/>
      <c r="C21" s="61">
        <v>661.54</v>
      </c>
      <c r="D21" s="61">
        <v>590</v>
      </c>
      <c r="E21" s="61">
        <v>590</v>
      </c>
      <c r="F21" s="61">
        <v>590</v>
      </c>
    </row>
    <row r="22" spans="1:6" x14ac:dyDescent="0.25">
      <c r="A22" s="13" t="s">
        <v>63</v>
      </c>
      <c r="B22" s="57"/>
      <c r="C22" s="58">
        <v>661.54</v>
      </c>
      <c r="D22" s="58">
        <v>590</v>
      </c>
      <c r="E22" s="58">
        <v>590</v>
      </c>
      <c r="F22" s="58">
        <v>590</v>
      </c>
    </row>
    <row r="23" spans="1:6" x14ac:dyDescent="0.25">
      <c r="A23" s="8"/>
      <c r="B23" s="57"/>
      <c r="C23" s="58"/>
      <c r="D23" s="58"/>
      <c r="E23" s="58"/>
      <c r="F23" s="58"/>
    </row>
    <row r="24" spans="1:6" x14ac:dyDescent="0.25">
      <c r="A24" s="8" t="s">
        <v>64</v>
      </c>
      <c r="B24" s="60"/>
      <c r="C24" s="61">
        <v>12987.44</v>
      </c>
      <c r="D24" s="61">
        <v>2970</v>
      </c>
      <c r="E24" s="61">
        <v>2812</v>
      </c>
      <c r="F24" s="61">
        <v>2644</v>
      </c>
    </row>
    <row r="25" spans="1:6" x14ac:dyDescent="0.25">
      <c r="A25" s="13" t="s">
        <v>63</v>
      </c>
      <c r="B25" s="57"/>
      <c r="C25" s="58">
        <v>12987.44</v>
      </c>
      <c r="D25" s="58">
        <v>2970</v>
      </c>
      <c r="E25" s="58">
        <v>2812</v>
      </c>
      <c r="F25" s="58">
        <v>2644</v>
      </c>
    </row>
    <row r="26" spans="1:6" x14ac:dyDescent="0.25">
      <c r="A26" s="8"/>
      <c r="B26" s="57"/>
      <c r="C26" s="58"/>
      <c r="D26" s="58"/>
      <c r="E26" s="58"/>
      <c r="F26" s="58"/>
    </row>
    <row r="27" spans="1:6" x14ac:dyDescent="0.25">
      <c r="A27" s="8" t="s">
        <v>65</v>
      </c>
      <c r="B27" s="60"/>
      <c r="C27" s="61">
        <v>59783.17</v>
      </c>
      <c r="D27" s="61">
        <v>59783.17</v>
      </c>
      <c r="E27" s="61">
        <v>59783.17</v>
      </c>
      <c r="F27" s="61">
        <v>59783.17</v>
      </c>
    </row>
    <row r="28" spans="1:6" x14ac:dyDescent="0.25">
      <c r="A28" s="13" t="s">
        <v>63</v>
      </c>
      <c r="B28" s="57"/>
      <c r="C28" s="58">
        <v>59783.17</v>
      </c>
      <c r="D28" s="58">
        <v>59783.17</v>
      </c>
      <c r="E28" s="58">
        <v>59783.17</v>
      </c>
      <c r="F28" s="58">
        <v>59783.17</v>
      </c>
    </row>
    <row r="29" spans="1:6" x14ac:dyDescent="0.25">
      <c r="A29" s="8"/>
      <c r="B29" s="57"/>
      <c r="C29" s="58"/>
      <c r="D29" s="58"/>
      <c r="E29" s="58"/>
      <c r="F29" s="58"/>
    </row>
    <row r="30" spans="1:6" x14ac:dyDescent="0.25">
      <c r="A30" s="8" t="s">
        <v>67</v>
      </c>
      <c r="B30" s="60"/>
      <c r="C30" s="61">
        <f>SUM(C31:C34)</f>
        <v>882296.01</v>
      </c>
      <c r="D30" s="61">
        <f>SUM(D31:D34)</f>
        <v>1081070</v>
      </c>
      <c r="E30" s="61">
        <f>SUM(E31:E34)</f>
        <v>1098100</v>
      </c>
      <c r="F30" s="61">
        <f>SUM(F31:F34)</f>
        <v>1116340</v>
      </c>
    </row>
    <row r="31" spans="1:6" x14ac:dyDescent="0.25">
      <c r="A31" s="13" t="s">
        <v>66</v>
      </c>
      <c r="B31" s="57"/>
      <c r="C31" s="58">
        <v>785772.01</v>
      </c>
      <c r="D31" s="58">
        <v>977180</v>
      </c>
      <c r="E31" s="58">
        <v>992170</v>
      </c>
      <c r="F31" s="58">
        <v>1007160</v>
      </c>
    </row>
    <row r="32" spans="1:6" x14ac:dyDescent="0.25">
      <c r="A32" s="13" t="s">
        <v>63</v>
      </c>
      <c r="B32" s="57"/>
      <c r="C32" s="58">
        <v>78294</v>
      </c>
      <c r="D32" s="58">
        <v>85190</v>
      </c>
      <c r="E32" s="58">
        <v>86880</v>
      </c>
      <c r="F32" s="58">
        <v>89780</v>
      </c>
    </row>
    <row r="33" spans="1:6" x14ac:dyDescent="0.25">
      <c r="A33" s="13" t="s">
        <v>68</v>
      </c>
      <c r="B33" s="57"/>
      <c r="C33" s="58">
        <v>330</v>
      </c>
      <c r="D33" s="58">
        <v>350</v>
      </c>
      <c r="E33" s="58">
        <v>360</v>
      </c>
      <c r="F33" s="58">
        <v>370</v>
      </c>
    </row>
    <row r="34" spans="1:6" x14ac:dyDescent="0.25">
      <c r="A34" s="13" t="s">
        <v>69</v>
      </c>
      <c r="B34" s="57"/>
      <c r="C34" s="58">
        <v>17900</v>
      </c>
      <c r="D34" s="58">
        <v>18350</v>
      </c>
      <c r="E34" s="58">
        <v>18690</v>
      </c>
      <c r="F34" s="58">
        <v>19030</v>
      </c>
    </row>
    <row r="35" spans="1:6" x14ac:dyDescent="0.25">
      <c r="A35" s="8"/>
      <c r="B35" s="57"/>
      <c r="C35" s="58"/>
      <c r="D35" s="58"/>
      <c r="E35" s="58"/>
      <c r="F35" s="58"/>
    </row>
    <row r="36" spans="1:6" x14ac:dyDescent="0.25">
      <c r="A36" s="8" t="s">
        <v>70</v>
      </c>
      <c r="B36" s="60"/>
      <c r="C36" s="61">
        <v>10050</v>
      </c>
      <c r="D36" s="61">
        <v>20650</v>
      </c>
      <c r="E36" s="61">
        <v>21796</v>
      </c>
      <c r="F36" s="61">
        <v>22942</v>
      </c>
    </row>
    <row r="37" spans="1:6" x14ac:dyDescent="0.25">
      <c r="A37" s="13" t="s">
        <v>63</v>
      </c>
      <c r="B37" s="57"/>
      <c r="C37" s="58">
        <v>4550</v>
      </c>
      <c r="D37" s="58">
        <v>4650</v>
      </c>
      <c r="E37" s="58">
        <v>4796</v>
      </c>
      <c r="F37" s="58">
        <v>4942</v>
      </c>
    </row>
    <row r="38" spans="1:6" x14ac:dyDescent="0.25">
      <c r="A38" s="13" t="s">
        <v>128</v>
      </c>
      <c r="B38" s="57"/>
      <c r="C38" s="58">
        <v>5500</v>
      </c>
      <c r="D38" s="58">
        <v>16000</v>
      </c>
      <c r="E38" s="58">
        <v>17000</v>
      </c>
      <c r="F38" s="58">
        <v>18000</v>
      </c>
    </row>
    <row r="39" spans="1:6" x14ac:dyDescent="0.25">
      <c r="A39" s="23"/>
      <c r="B39" s="57"/>
      <c r="C39" s="58"/>
      <c r="D39" s="58"/>
      <c r="E39" s="58"/>
      <c r="F39" s="58"/>
    </row>
    <row r="40" spans="1:6" x14ac:dyDescent="0.25">
      <c r="A40" s="24" t="s">
        <v>62</v>
      </c>
      <c r="B40" s="60"/>
      <c r="C40" s="61">
        <v>500</v>
      </c>
      <c r="D40" s="61">
        <v>500</v>
      </c>
      <c r="E40" s="61">
        <v>520</v>
      </c>
      <c r="F40" s="64">
        <v>550</v>
      </c>
    </row>
    <row r="41" spans="1:6" x14ac:dyDescent="0.25">
      <c r="A41" s="13" t="s">
        <v>63</v>
      </c>
      <c r="B41" s="57"/>
      <c r="C41" s="58">
        <v>500</v>
      </c>
      <c r="D41" s="58">
        <v>500</v>
      </c>
      <c r="E41" s="58">
        <v>520</v>
      </c>
      <c r="F41" s="63">
        <v>550</v>
      </c>
    </row>
    <row r="42" spans="1:6" x14ac:dyDescent="0.25">
      <c r="A42" s="10"/>
      <c r="B42" s="57"/>
      <c r="C42" s="58"/>
      <c r="D42" s="58"/>
      <c r="E42" s="58"/>
      <c r="F42" s="59"/>
    </row>
    <row r="43" spans="1:6" x14ac:dyDescent="0.25">
      <c r="A43" s="62"/>
      <c r="B43" s="62"/>
      <c r="C43" s="62"/>
      <c r="D43" s="62"/>
      <c r="E43" s="62"/>
      <c r="F43" s="62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98"/>
  <sheetViews>
    <sheetView workbookViewId="0">
      <selection activeCell="I27" sqref="I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10" ht="42" customHeight="1" x14ac:dyDescent="0.25">
      <c r="A1" s="126" t="s">
        <v>126</v>
      </c>
      <c r="B1" s="126"/>
      <c r="C1" s="126"/>
      <c r="D1" s="126"/>
      <c r="E1" s="126"/>
      <c r="F1" s="126"/>
      <c r="G1" s="126"/>
      <c r="H1" s="126"/>
      <c r="I1" s="126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126" t="s">
        <v>14</v>
      </c>
      <c r="B3" s="127"/>
      <c r="C3" s="127"/>
      <c r="D3" s="127"/>
      <c r="E3" s="127"/>
      <c r="F3" s="127"/>
      <c r="G3" s="127"/>
      <c r="H3" s="127"/>
      <c r="I3" s="127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25.5" x14ac:dyDescent="0.25">
      <c r="A5" s="152" t="s">
        <v>16</v>
      </c>
      <c r="B5" s="153"/>
      <c r="C5" s="154"/>
      <c r="D5" s="16" t="s">
        <v>17</v>
      </c>
      <c r="E5" s="16" t="s">
        <v>120</v>
      </c>
      <c r="F5" s="17" t="s">
        <v>121</v>
      </c>
      <c r="G5" s="17" t="s">
        <v>122</v>
      </c>
      <c r="H5" s="17" t="s">
        <v>23</v>
      </c>
      <c r="I5" s="17" t="s">
        <v>123</v>
      </c>
    </row>
    <row r="6" spans="1:10" x14ac:dyDescent="0.25">
      <c r="A6" s="146" t="s">
        <v>77</v>
      </c>
      <c r="B6" s="147"/>
      <c r="C6" s="148"/>
      <c r="D6" s="98" t="s">
        <v>78</v>
      </c>
      <c r="E6" s="99"/>
      <c r="F6" s="100">
        <f>SUM(F7+F12+F19)</f>
        <v>886383.17</v>
      </c>
      <c r="G6" s="100">
        <f>SUM(G7+G12+G19)</f>
        <v>1082983.17</v>
      </c>
      <c r="H6" s="100">
        <f>SUM(H7+H12+H19)</f>
        <v>1098723.17</v>
      </c>
      <c r="I6" s="100">
        <f>SUM(I7+I12+I19)</f>
        <v>1114463.17</v>
      </c>
    </row>
    <row r="7" spans="1:10" x14ac:dyDescent="0.25">
      <c r="A7" s="149" t="s">
        <v>79</v>
      </c>
      <c r="B7" s="150"/>
      <c r="C7" s="151"/>
      <c r="D7" s="26" t="s">
        <v>80</v>
      </c>
      <c r="E7" s="60"/>
      <c r="F7" s="58">
        <v>59783.17</v>
      </c>
      <c r="G7" s="61">
        <v>59783.17</v>
      </c>
      <c r="H7" s="61">
        <v>59783.17</v>
      </c>
      <c r="I7" s="61">
        <v>59783.17</v>
      </c>
    </row>
    <row r="8" spans="1:10" ht="25.5" x14ac:dyDescent="0.25">
      <c r="A8" s="149" t="s">
        <v>81</v>
      </c>
      <c r="B8" s="150"/>
      <c r="C8" s="151"/>
      <c r="D8" s="77" t="s">
        <v>82</v>
      </c>
      <c r="E8" s="57"/>
      <c r="F8" s="58">
        <v>59783.17</v>
      </c>
      <c r="G8" s="58">
        <v>59783.17</v>
      </c>
      <c r="H8" s="58">
        <v>59783.17</v>
      </c>
      <c r="I8" s="58">
        <v>59783.17</v>
      </c>
    </row>
    <row r="9" spans="1:10" x14ac:dyDescent="0.25">
      <c r="A9" s="155">
        <v>3</v>
      </c>
      <c r="B9" s="156"/>
      <c r="C9" s="157"/>
      <c r="D9" s="25" t="s">
        <v>9</v>
      </c>
      <c r="E9" s="57"/>
      <c r="F9" s="58">
        <v>59783.17</v>
      </c>
      <c r="G9" s="58">
        <v>59783.17</v>
      </c>
      <c r="H9" s="58">
        <v>59783.17</v>
      </c>
      <c r="I9" s="58">
        <v>59783.17</v>
      </c>
    </row>
    <row r="10" spans="1:10" x14ac:dyDescent="0.25">
      <c r="A10" s="158">
        <v>32</v>
      </c>
      <c r="B10" s="159"/>
      <c r="C10" s="160"/>
      <c r="D10" s="25" t="s">
        <v>18</v>
      </c>
      <c r="E10" s="57" t="s">
        <v>52</v>
      </c>
      <c r="F10" s="58">
        <v>59783.17</v>
      </c>
      <c r="G10" s="58">
        <v>59783.17</v>
      </c>
      <c r="H10" s="58">
        <v>59783.17</v>
      </c>
      <c r="I10" s="63">
        <v>59783.17</v>
      </c>
    </row>
    <row r="11" spans="1:10" x14ac:dyDescent="0.25">
      <c r="A11" s="74"/>
      <c r="B11" s="75"/>
      <c r="C11" s="76"/>
      <c r="D11" s="73"/>
      <c r="E11" s="57"/>
      <c r="F11" s="58"/>
      <c r="G11" s="58"/>
      <c r="H11" s="58"/>
      <c r="I11" s="63"/>
    </row>
    <row r="12" spans="1:10" ht="15" customHeight="1" x14ac:dyDescent="0.25">
      <c r="A12" s="161" t="s">
        <v>85</v>
      </c>
      <c r="B12" s="162"/>
      <c r="C12" s="163"/>
      <c r="D12" s="93" t="s">
        <v>83</v>
      </c>
      <c r="E12" s="93" t="s">
        <v>52</v>
      </c>
      <c r="F12" s="66"/>
      <c r="G12" s="66"/>
      <c r="H12" s="66"/>
      <c r="I12" s="84"/>
    </row>
    <row r="13" spans="1:10" ht="15" customHeight="1" x14ac:dyDescent="0.25">
      <c r="A13" s="149" t="s">
        <v>81</v>
      </c>
      <c r="B13" s="150"/>
      <c r="C13" s="151"/>
      <c r="D13" s="77" t="s">
        <v>92</v>
      </c>
      <c r="E13" s="83"/>
      <c r="F13" s="61"/>
      <c r="G13" s="61"/>
      <c r="H13" s="61"/>
      <c r="I13" s="64"/>
    </row>
    <row r="14" spans="1:10" x14ac:dyDescent="0.25">
      <c r="A14" s="155">
        <v>3</v>
      </c>
      <c r="B14" s="156"/>
      <c r="C14" s="157"/>
      <c r="D14" s="73" t="s">
        <v>9</v>
      </c>
      <c r="E14" s="57" t="s">
        <v>52</v>
      </c>
      <c r="F14" s="58"/>
      <c r="G14" s="58"/>
      <c r="H14" s="58"/>
      <c r="I14" s="63"/>
    </row>
    <row r="15" spans="1:10" x14ac:dyDescent="0.25">
      <c r="A15" s="158">
        <v>32</v>
      </c>
      <c r="B15" s="159"/>
      <c r="C15" s="160"/>
      <c r="D15" s="73" t="s">
        <v>18</v>
      </c>
      <c r="E15" s="57"/>
      <c r="F15" s="58"/>
      <c r="G15" s="58"/>
      <c r="H15" s="58"/>
      <c r="I15" s="63"/>
      <c r="J15" s="94"/>
    </row>
    <row r="16" spans="1:10" x14ac:dyDescent="0.25">
      <c r="A16" s="155">
        <v>4</v>
      </c>
      <c r="B16" s="156"/>
      <c r="C16" s="157"/>
      <c r="D16" s="73" t="s">
        <v>84</v>
      </c>
      <c r="E16" s="57" t="s">
        <v>52</v>
      </c>
      <c r="F16" s="58"/>
      <c r="G16" s="58"/>
      <c r="H16" s="58"/>
      <c r="I16" s="63"/>
    </row>
    <row r="17" spans="1:9" x14ac:dyDescent="0.25">
      <c r="A17" s="158">
        <v>42</v>
      </c>
      <c r="B17" s="159"/>
      <c r="C17" s="160"/>
      <c r="D17" s="73" t="s">
        <v>84</v>
      </c>
      <c r="E17" s="57" t="s">
        <v>52</v>
      </c>
      <c r="F17" s="58"/>
      <c r="G17" s="58"/>
      <c r="H17" s="58"/>
      <c r="I17" s="63"/>
    </row>
    <row r="18" spans="1:9" x14ac:dyDescent="0.25">
      <c r="A18" s="74"/>
      <c r="B18" s="75"/>
      <c r="C18" s="76"/>
      <c r="D18" s="73"/>
      <c r="E18" s="57"/>
      <c r="F18" s="58"/>
      <c r="G18" s="58"/>
      <c r="H18" s="58"/>
      <c r="I18" s="63"/>
    </row>
    <row r="19" spans="1:9" ht="15" customHeight="1" x14ac:dyDescent="0.25">
      <c r="A19" s="131" t="s">
        <v>86</v>
      </c>
      <c r="B19" s="132"/>
      <c r="C19" s="133"/>
      <c r="D19" s="92" t="s">
        <v>87</v>
      </c>
      <c r="E19" s="95"/>
      <c r="F19" s="96">
        <v>826600</v>
      </c>
      <c r="G19" s="96">
        <v>1023200</v>
      </c>
      <c r="H19" s="96">
        <v>1038940</v>
      </c>
      <c r="I19" s="97">
        <v>1054680</v>
      </c>
    </row>
    <row r="20" spans="1:9" x14ac:dyDescent="0.25">
      <c r="A20" s="149" t="s">
        <v>88</v>
      </c>
      <c r="B20" s="150"/>
      <c r="C20" s="151"/>
      <c r="D20" s="77" t="s">
        <v>89</v>
      </c>
      <c r="E20" s="60"/>
      <c r="F20" s="58">
        <v>826600</v>
      </c>
      <c r="G20" s="58">
        <v>1023200</v>
      </c>
      <c r="H20" s="58">
        <v>1038940</v>
      </c>
      <c r="I20" s="64">
        <v>1054680</v>
      </c>
    </row>
    <row r="21" spans="1:9" x14ac:dyDescent="0.25">
      <c r="A21" s="155">
        <v>3</v>
      </c>
      <c r="B21" s="156"/>
      <c r="C21" s="157"/>
      <c r="D21" s="73" t="s">
        <v>9</v>
      </c>
      <c r="E21" s="57"/>
      <c r="F21" s="58">
        <v>826600</v>
      </c>
      <c r="G21" s="58">
        <v>1023200</v>
      </c>
      <c r="H21" s="58">
        <v>1038940</v>
      </c>
      <c r="I21" s="63">
        <v>1054680</v>
      </c>
    </row>
    <row r="22" spans="1:9" x14ac:dyDescent="0.25">
      <c r="A22" s="158">
        <v>31</v>
      </c>
      <c r="B22" s="159"/>
      <c r="C22" s="160"/>
      <c r="D22" s="73" t="s">
        <v>10</v>
      </c>
      <c r="E22" s="57"/>
      <c r="F22" s="58">
        <v>785600</v>
      </c>
      <c r="G22" s="58">
        <v>977000</v>
      </c>
      <c r="H22" s="58">
        <v>991980</v>
      </c>
      <c r="I22" s="63">
        <v>1006960</v>
      </c>
    </row>
    <row r="23" spans="1:9" x14ac:dyDescent="0.25">
      <c r="A23" s="158">
        <v>32</v>
      </c>
      <c r="B23" s="159"/>
      <c r="C23" s="160"/>
      <c r="D23" s="73" t="s">
        <v>18</v>
      </c>
      <c r="E23" s="57"/>
      <c r="F23" s="58">
        <v>41000</v>
      </c>
      <c r="G23" s="58">
        <v>46200</v>
      </c>
      <c r="H23" s="58">
        <v>46960</v>
      </c>
      <c r="I23" s="63">
        <v>47720</v>
      </c>
    </row>
    <row r="24" spans="1:9" x14ac:dyDescent="0.25">
      <c r="A24" s="74"/>
      <c r="B24" s="75"/>
      <c r="C24" s="76"/>
      <c r="D24" s="73"/>
      <c r="E24" s="57"/>
      <c r="F24" s="58"/>
      <c r="G24" s="58"/>
      <c r="H24" s="58"/>
      <c r="I24" s="63"/>
    </row>
    <row r="25" spans="1:9" x14ac:dyDescent="0.25">
      <c r="A25" s="74"/>
      <c r="B25" s="75"/>
      <c r="C25" s="76"/>
      <c r="D25" s="73"/>
      <c r="E25" s="57"/>
      <c r="F25" s="58"/>
      <c r="G25" s="58"/>
      <c r="H25" s="58"/>
      <c r="I25" s="63"/>
    </row>
    <row r="26" spans="1:9" ht="25.5" x14ac:dyDescent="0.25">
      <c r="A26" s="164" t="s">
        <v>90</v>
      </c>
      <c r="B26" s="167"/>
      <c r="C26" s="168"/>
      <c r="D26" s="101" t="s">
        <v>91</v>
      </c>
      <c r="E26" s="102"/>
      <c r="F26" s="103">
        <f>SUM(F27+F32+F57+F66+F71+F81+F86+F91)</f>
        <v>79894.989999999991</v>
      </c>
      <c r="G26" s="103">
        <f>SUM(G27+G32+G57+G66+G71+G86+G91)</f>
        <v>82580</v>
      </c>
      <c r="H26" s="103">
        <f>SUM(H27+H32+H57+H71+H86+H91)</f>
        <v>84878</v>
      </c>
      <c r="I26" s="104">
        <f>SUM(I27+I32+I57+I66+I71+I76+I81+I86+I91)</f>
        <v>88386</v>
      </c>
    </row>
    <row r="27" spans="1:9" x14ac:dyDescent="0.25">
      <c r="A27" s="161" t="s">
        <v>93</v>
      </c>
      <c r="B27" s="162"/>
      <c r="C27" s="163"/>
      <c r="D27" s="93" t="s">
        <v>94</v>
      </c>
      <c r="E27" s="81"/>
      <c r="F27" s="66"/>
      <c r="G27" s="66"/>
      <c r="H27" s="66"/>
      <c r="I27" s="105"/>
    </row>
    <row r="28" spans="1:9" x14ac:dyDescent="0.25">
      <c r="A28" s="149" t="s">
        <v>95</v>
      </c>
      <c r="B28" s="150"/>
      <c r="C28" s="151"/>
      <c r="D28" s="77" t="s">
        <v>96</v>
      </c>
      <c r="E28" s="57"/>
      <c r="F28" s="58"/>
      <c r="G28" s="58"/>
      <c r="H28" s="58"/>
      <c r="I28" s="78"/>
    </row>
    <row r="29" spans="1:9" x14ac:dyDescent="0.25">
      <c r="A29" s="155">
        <v>3</v>
      </c>
      <c r="B29" s="156"/>
      <c r="C29" s="157"/>
      <c r="D29" s="73" t="s">
        <v>9</v>
      </c>
      <c r="E29" s="57"/>
      <c r="F29" s="58"/>
      <c r="G29" s="58"/>
      <c r="H29" s="58"/>
      <c r="I29" s="79"/>
    </row>
    <row r="30" spans="1:9" x14ac:dyDescent="0.25">
      <c r="A30" s="158">
        <v>32</v>
      </c>
      <c r="B30" s="159"/>
      <c r="C30" s="160"/>
      <c r="D30" s="73" t="s">
        <v>18</v>
      </c>
      <c r="E30" s="57"/>
      <c r="F30" s="58"/>
      <c r="G30" s="58"/>
      <c r="H30" s="58"/>
      <c r="I30" s="79"/>
    </row>
    <row r="31" spans="1:9" x14ac:dyDescent="0.25">
      <c r="A31" s="74"/>
      <c r="B31" s="75"/>
      <c r="C31" s="76"/>
      <c r="D31" s="73"/>
      <c r="E31" s="57"/>
      <c r="F31" s="58"/>
      <c r="G31" s="58"/>
      <c r="H31" s="58"/>
      <c r="I31" s="79"/>
    </row>
    <row r="32" spans="1:9" ht="25.5" x14ac:dyDescent="0.25">
      <c r="A32" s="161" t="s">
        <v>97</v>
      </c>
      <c r="B32" s="162"/>
      <c r="C32" s="163"/>
      <c r="D32" s="93" t="s">
        <v>98</v>
      </c>
      <c r="E32" s="106"/>
      <c r="F32" s="66">
        <v>15418.55</v>
      </c>
      <c r="G32" s="66">
        <f>SUM(G33+G37+G41+G48+G53)</f>
        <v>26580</v>
      </c>
      <c r="H32" s="66">
        <f>SUM(H33+H37+H41+H48+H53)</f>
        <v>28028</v>
      </c>
      <c r="I32" s="82">
        <f>SUM(I33+I37+I41+I48+I53)</f>
        <v>29486</v>
      </c>
    </row>
    <row r="33" spans="1:9" x14ac:dyDescent="0.25">
      <c r="A33" s="149" t="s">
        <v>99</v>
      </c>
      <c r="B33" s="150"/>
      <c r="C33" s="151"/>
      <c r="D33" s="77" t="s">
        <v>72</v>
      </c>
      <c r="E33" s="60"/>
      <c r="F33" s="61">
        <v>451.54</v>
      </c>
      <c r="G33" s="61">
        <v>490</v>
      </c>
      <c r="H33" s="61">
        <v>490</v>
      </c>
      <c r="I33" s="91">
        <v>490</v>
      </c>
    </row>
    <row r="34" spans="1:9" ht="15" customHeight="1" x14ac:dyDescent="0.25">
      <c r="A34" s="155">
        <v>3</v>
      </c>
      <c r="B34" s="156"/>
      <c r="C34" s="157"/>
      <c r="D34" s="73" t="s">
        <v>9</v>
      </c>
      <c r="E34" s="57"/>
      <c r="F34" s="58">
        <v>451.54</v>
      </c>
      <c r="G34" s="58">
        <v>490</v>
      </c>
      <c r="H34" s="58">
        <v>490</v>
      </c>
      <c r="I34" s="90">
        <v>490</v>
      </c>
    </row>
    <row r="35" spans="1:9" ht="15" customHeight="1" x14ac:dyDescent="0.25">
      <c r="A35" s="158">
        <v>32</v>
      </c>
      <c r="B35" s="159"/>
      <c r="C35" s="160"/>
      <c r="D35" s="73" t="s">
        <v>18</v>
      </c>
      <c r="E35" s="57"/>
      <c r="F35" s="58">
        <v>451.54</v>
      </c>
      <c r="G35" s="58">
        <v>490</v>
      </c>
      <c r="H35" s="58">
        <v>490</v>
      </c>
      <c r="I35" s="79">
        <v>490</v>
      </c>
    </row>
    <row r="36" spans="1:9" x14ac:dyDescent="0.25">
      <c r="A36" s="74"/>
      <c r="B36" s="75"/>
      <c r="C36" s="76"/>
      <c r="D36" s="73"/>
      <c r="E36" s="57"/>
      <c r="F36" s="58"/>
      <c r="G36" s="58"/>
      <c r="H36" s="58"/>
      <c r="I36" s="79"/>
    </row>
    <row r="37" spans="1:9" x14ac:dyDescent="0.25">
      <c r="A37" s="149" t="s">
        <v>100</v>
      </c>
      <c r="B37" s="150"/>
      <c r="C37" s="151"/>
      <c r="D37" s="77" t="s">
        <v>101</v>
      </c>
      <c r="E37" s="60" t="s">
        <v>52</v>
      </c>
      <c r="F37" s="61">
        <v>1360</v>
      </c>
      <c r="G37" s="61">
        <v>1620</v>
      </c>
      <c r="H37" s="61">
        <v>1662</v>
      </c>
      <c r="I37" s="80">
        <v>1694</v>
      </c>
    </row>
    <row r="38" spans="1:9" x14ac:dyDescent="0.25">
      <c r="A38" s="155">
        <v>3</v>
      </c>
      <c r="B38" s="156"/>
      <c r="C38" s="157"/>
      <c r="D38" s="73" t="s">
        <v>9</v>
      </c>
      <c r="E38" s="57" t="s">
        <v>52</v>
      </c>
      <c r="F38" s="58">
        <v>1360</v>
      </c>
      <c r="G38" s="58">
        <v>1620</v>
      </c>
      <c r="H38" s="58">
        <v>1662</v>
      </c>
      <c r="I38" s="79">
        <v>1694</v>
      </c>
    </row>
    <row r="39" spans="1:9" x14ac:dyDescent="0.25">
      <c r="A39" s="158">
        <v>32</v>
      </c>
      <c r="B39" s="159"/>
      <c r="C39" s="160"/>
      <c r="D39" s="73" t="s">
        <v>18</v>
      </c>
      <c r="E39" s="57" t="s">
        <v>52</v>
      </c>
      <c r="F39" s="58">
        <v>1360</v>
      </c>
      <c r="G39" s="58">
        <v>1620</v>
      </c>
      <c r="H39" s="58">
        <v>1662</v>
      </c>
      <c r="I39" s="79">
        <v>1694</v>
      </c>
    </row>
    <row r="40" spans="1:9" x14ac:dyDescent="0.25">
      <c r="A40" s="74"/>
      <c r="B40" s="75"/>
      <c r="C40" s="76"/>
      <c r="D40" s="73"/>
      <c r="E40" s="57"/>
      <c r="F40" s="58"/>
      <c r="G40" s="58"/>
      <c r="H40" s="58"/>
      <c r="I40" s="79"/>
    </row>
    <row r="41" spans="1:9" x14ac:dyDescent="0.25">
      <c r="A41" s="149" t="s">
        <v>88</v>
      </c>
      <c r="B41" s="150"/>
      <c r="C41" s="151"/>
      <c r="D41" s="77" t="s">
        <v>89</v>
      </c>
      <c r="E41" s="60"/>
      <c r="F41" s="61">
        <v>3057.01</v>
      </c>
      <c r="G41" s="61">
        <v>3320</v>
      </c>
      <c r="H41" s="61">
        <v>3560</v>
      </c>
      <c r="I41" s="80">
        <v>3810</v>
      </c>
    </row>
    <row r="42" spans="1:9" x14ac:dyDescent="0.25">
      <c r="A42" s="155">
        <v>3</v>
      </c>
      <c r="B42" s="156"/>
      <c r="C42" s="157"/>
      <c r="D42" s="73" t="s">
        <v>9</v>
      </c>
      <c r="E42" s="57"/>
      <c r="F42" s="58">
        <v>1157.01</v>
      </c>
      <c r="G42" s="58">
        <v>970</v>
      </c>
      <c r="H42" s="58">
        <v>1110</v>
      </c>
      <c r="I42" s="79">
        <v>1260</v>
      </c>
    </row>
    <row r="43" spans="1:9" x14ac:dyDescent="0.25">
      <c r="A43" s="158">
        <v>31</v>
      </c>
      <c r="B43" s="159"/>
      <c r="C43" s="160"/>
      <c r="D43" s="73" t="s">
        <v>10</v>
      </c>
      <c r="E43" s="57"/>
      <c r="F43" s="58">
        <v>172.01</v>
      </c>
      <c r="G43" s="58">
        <v>180</v>
      </c>
      <c r="H43" s="58">
        <v>190</v>
      </c>
      <c r="I43" s="79">
        <v>200</v>
      </c>
    </row>
    <row r="44" spans="1:9" x14ac:dyDescent="0.25">
      <c r="A44" s="158">
        <v>32</v>
      </c>
      <c r="B44" s="159"/>
      <c r="C44" s="160"/>
      <c r="D44" s="73" t="s">
        <v>18</v>
      </c>
      <c r="E44" s="57"/>
      <c r="F44" s="58">
        <v>985</v>
      </c>
      <c r="G44" s="58">
        <v>790</v>
      </c>
      <c r="H44" s="58">
        <v>920</v>
      </c>
      <c r="I44" s="79">
        <v>1060</v>
      </c>
    </row>
    <row r="45" spans="1:9" x14ac:dyDescent="0.25">
      <c r="A45" s="155">
        <v>4</v>
      </c>
      <c r="B45" s="156"/>
      <c r="C45" s="157"/>
      <c r="D45" s="73" t="s">
        <v>84</v>
      </c>
      <c r="E45" s="57"/>
      <c r="F45" s="58">
        <v>1900</v>
      </c>
      <c r="G45" s="58">
        <v>2350</v>
      </c>
      <c r="H45" s="58">
        <v>2450</v>
      </c>
      <c r="I45" s="79">
        <v>2550</v>
      </c>
    </row>
    <row r="46" spans="1:9" x14ac:dyDescent="0.25">
      <c r="A46" s="158">
        <v>42</v>
      </c>
      <c r="B46" s="159"/>
      <c r="C46" s="160"/>
      <c r="D46" s="73" t="s">
        <v>84</v>
      </c>
      <c r="E46" s="57"/>
      <c r="F46" s="58">
        <v>1900</v>
      </c>
      <c r="G46" s="58">
        <v>2350</v>
      </c>
      <c r="H46" s="58">
        <v>2450</v>
      </c>
      <c r="I46" s="79">
        <v>2550</v>
      </c>
    </row>
    <row r="47" spans="1:9" x14ac:dyDescent="0.25">
      <c r="A47" s="74"/>
      <c r="B47" s="75"/>
      <c r="C47" s="76"/>
      <c r="D47" s="73"/>
      <c r="E47" s="57"/>
      <c r="F47" s="58"/>
      <c r="G47" s="58"/>
      <c r="H47" s="58"/>
      <c r="I47" s="79"/>
    </row>
    <row r="48" spans="1:9" x14ac:dyDescent="0.25">
      <c r="A48" s="149" t="s">
        <v>102</v>
      </c>
      <c r="B48" s="150"/>
      <c r="C48" s="151"/>
      <c r="D48" s="77" t="s">
        <v>103</v>
      </c>
      <c r="E48" s="57"/>
      <c r="F48" s="61">
        <v>10050</v>
      </c>
      <c r="G48" s="61">
        <f>SUM(G50+G51)</f>
        <v>20650</v>
      </c>
      <c r="H48" s="61">
        <f>SUM(H50+H51)</f>
        <v>21796</v>
      </c>
      <c r="I48" s="80">
        <f>SUM(I50+I51)</f>
        <v>22942</v>
      </c>
    </row>
    <row r="49" spans="1:9" x14ac:dyDescent="0.25">
      <c r="A49" s="155">
        <v>3</v>
      </c>
      <c r="B49" s="156"/>
      <c r="C49" s="157"/>
      <c r="D49" s="73" t="s">
        <v>9</v>
      </c>
      <c r="E49" s="60"/>
      <c r="F49" s="61">
        <v>10050</v>
      </c>
      <c r="G49" s="61">
        <f>SUM(G50+G51)</f>
        <v>20650</v>
      </c>
      <c r="H49" s="61">
        <f>SUM(H50+H51)</f>
        <v>21796</v>
      </c>
      <c r="I49" s="80">
        <f>SUM(I50+I51)</f>
        <v>22942</v>
      </c>
    </row>
    <row r="50" spans="1:9" x14ac:dyDescent="0.25">
      <c r="A50" s="158">
        <v>32</v>
      </c>
      <c r="B50" s="159"/>
      <c r="C50" s="160"/>
      <c r="D50" s="73" t="s">
        <v>18</v>
      </c>
      <c r="E50" s="57"/>
      <c r="F50" s="58">
        <v>4550</v>
      </c>
      <c r="G50" s="58">
        <v>4650</v>
      </c>
      <c r="H50" s="58">
        <v>4796</v>
      </c>
      <c r="I50" s="79">
        <v>4942</v>
      </c>
    </row>
    <row r="51" spans="1:9" x14ac:dyDescent="0.25">
      <c r="A51" s="158">
        <v>37</v>
      </c>
      <c r="B51" s="159"/>
      <c r="C51" s="160"/>
      <c r="D51" s="73" t="s">
        <v>104</v>
      </c>
      <c r="E51" s="57"/>
      <c r="F51" s="58">
        <v>5500</v>
      </c>
      <c r="G51" s="58">
        <v>16000</v>
      </c>
      <c r="H51" s="58">
        <v>17000</v>
      </c>
      <c r="I51" s="79">
        <v>18000</v>
      </c>
    </row>
    <row r="52" spans="1:9" x14ac:dyDescent="0.25">
      <c r="A52" s="74"/>
      <c r="B52" s="75"/>
      <c r="C52" s="76"/>
      <c r="D52" s="73"/>
      <c r="E52" s="57"/>
      <c r="F52" s="58"/>
      <c r="G52" s="58"/>
      <c r="H52" s="58"/>
      <c r="I52" s="79"/>
    </row>
    <row r="53" spans="1:9" x14ac:dyDescent="0.25">
      <c r="A53" s="149" t="s">
        <v>105</v>
      </c>
      <c r="B53" s="150"/>
      <c r="C53" s="151"/>
      <c r="D53" s="77" t="s">
        <v>106</v>
      </c>
      <c r="E53" s="60"/>
      <c r="F53" s="61">
        <v>500</v>
      </c>
      <c r="G53" s="61">
        <v>500</v>
      </c>
      <c r="H53" s="61">
        <v>520</v>
      </c>
      <c r="I53" s="80">
        <v>550</v>
      </c>
    </row>
    <row r="54" spans="1:9" x14ac:dyDescent="0.25">
      <c r="A54" s="155">
        <v>3</v>
      </c>
      <c r="B54" s="156"/>
      <c r="C54" s="157"/>
      <c r="D54" s="73" t="s">
        <v>9</v>
      </c>
      <c r="E54" s="57" t="s">
        <v>52</v>
      </c>
      <c r="F54" s="58">
        <v>500</v>
      </c>
      <c r="G54" s="58">
        <v>500</v>
      </c>
      <c r="H54" s="58">
        <v>520</v>
      </c>
      <c r="I54" s="79">
        <v>550</v>
      </c>
    </row>
    <row r="55" spans="1:9" x14ac:dyDescent="0.25">
      <c r="A55" s="158">
        <v>32</v>
      </c>
      <c r="B55" s="159"/>
      <c r="C55" s="160"/>
      <c r="D55" s="73" t="s">
        <v>18</v>
      </c>
      <c r="E55" s="57"/>
      <c r="F55" s="58">
        <v>500</v>
      </c>
      <c r="G55" s="58">
        <v>500</v>
      </c>
      <c r="H55" s="58">
        <v>520</v>
      </c>
      <c r="I55" s="79">
        <v>550</v>
      </c>
    </row>
    <row r="56" spans="1:9" x14ac:dyDescent="0.25">
      <c r="A56" s="74"/>
      <c r="B56" s="75"/>
      <c r="C56" s="76"/>
      <c r="D56" s="73"/>
      <c r="E56" s="57"/>
      <c r="F56" s="58"/>
      <c r="G56" s="58"/>
      <c r="H56" s="58"/>
      <c r="I56" s="79"/>
    </row>
    <row r="57" spans="1:9" x14ac:dyDescent="0.25">
      <c r="A57" s="161" t="s">
        <v>107</v>
      </c>
      <c r="B57" s="162"/>
      <c r="C57" s="163"/>
      <c r="D57" s="93" t="s">
        <v>108</v>
      </c>
      <c r="E57" s="106"/>
      <c r="F57" s="66">
        <v>2660</v>
      </c>
      <c r="G57" s="66">
        <f>SUM(G58+G63)</f>
        <v>1450</v>
      </c>
      <c r="H57" s="66">
        <f>SUM(H59+H62)</f>
        <v>1250</v>
      </c>
      <c r="I57" s="82">
        <f>SUM(I58+I62)</f>
        <v>1050</v>
      </c>
    </row>
    <row r="58" spans="1:9" x14ac:dyDescent="0.25">
      <c r="A58" s="149" t="s">
        <v>99</v>
      </c>
      <c r="B58" s="150"/>
      <c r="C58" s="151"/>
      <c r="D58" s="77" t="s">
        <v>72</v>
      </c>
      <c r="E58" s="60"/>
      <c r="F58" s="61">
        <v>210</v>
      </c>
      <c r="G58" s="61">
        <v>100</v>
      </c>
      <c r="H58" s="61">
        <v>100</v>
      </c>
      <c r="I58" s="80">
        <v>100</v>
      </c>
    </row>
    <row r="59" spans="1:9" x14ac:dyDescent="0.25">
      <c r="A59" s="155">
        <v>3</v>
      </c>
      <c r="B59" s="156"/>
      <c r="C59" s="157"/>
      <c r="D59" s="73" t="s">
        <v>9</v>
      </c>
      <c r="E59" s="57"/>
      <c r="F59" s="58">
        <v>210</v>
      </c>
      <c r="G59" s="58">
        <v>100</v>
      </c>
      <c r="H59" s="58">
        <v>100</v>
      </c>
      <c r="I59" s="79">
        <v>100</v>
      </c>
    </row>
    <row r="60" spans="1:9" x14ac:dyDescent="0.25">
      <c r="A60" s="158">
        <v>32</v>
      </c>
      <c r="B60" s="159"/>
      <c r="C60" s="160"/>
      <c r="D60" s="73" t="s">
        <v>18</v>
      </c>
      <c r="E60" s="57"/>
      <c r="F60" s="58">
        <v>210</v>
      </c>
      <c r="G60" s="58">
        <v>100</v>
      </c>
      <c r="H60" s="58">
        <v>100</v>
      </c>
      <c r="I60" s="79">
        <v>100</v>
      </c>
    </row>
    <row r="61" spans="1:9" x14ac:dyDescent="0.25">
      <c r="A61" s="74"/>
      <c r="B61" s="75"/>
      <c r="C61" s="76"/>
      <c r="D61" s="73"/>
      <c r="E61" s="57"/>
      <c r="F61" s="58"/>
      <c r="G61" s="58"/>
      <c r="H61" s="58"/>
      <c r="I61" s="79"/>
    </row>
    <row r="62" spans="1:9" x14ac:dyDescent="0.25">
      <c r="A62" s="149" t="s">
        <v>100</v>
      </c>
      <c r="B62" s="150"/>
      <c r="C62" s="151"/>
      <c r="D62" s="77" t="s">
        <v>101</v>
      </c>
      <c r="E62" s="60"/>
      <c r="F62" s="61">
        <v>2450</v>
      </c>
      <c r="G62" s="61">
        <v>1350</v>
      </c>
      <c r="H62" s="61">
        <v>1150</v>
      </c>
      <c r="I62" s="80">
        <v>950</v>
      </c>
    </row>
    <row r="63" spans="1:9" x14ac:dyDescent="0.25">
      <c r="A63" s="155">
        <v>3</v>
      </c>
      <c r="B63" s="156"/>
      <c r="C63" s="157"/>
      <c r="D63" s="73" t="s">
        <v>9</v>
      </c>
      <c r="E63" s="57"/>
      <c r="F63" s="58">
        <v>2450</v>
      </c>
      <c r="G63" s="58">
        <v>1350</v>
      </c>
      <c r="H63" s="58">
        <v>1150</v>
      </c>
      <c r="I63" s="79">
        <v>950</v>
      </c>
    </row>
    <row r="64" spans="1:9" x14ac:dyDescent="0.25">
      <c r="A64" s="158">
        <v>32</v>
      </c>
      <c r="B64" s="159"/>
      <c r="C64" s="160"/>
      <c r="D64" s="73" t="s">
        <v>18</v>
      </c>
      <c r="E64" s="57"/>
      <c r="F64" s="58">
        <v>2450</v>
      </c>
      <c r="G64" s="58">
        <v>1350</v>
      </c>
      <c r="H64" s="58">
        <v>1150</v>
      </c>
      <c r="I64" s="79">
        <v>950</v>
      </c>
    </row>
    <row r="65" spans="1:9" x14ac:dyDescent="0.25">
      <c r="A65" s="74"/>
      <c r="B65" s="75"/>
      <c r="C65" s="76"/>
      <c r="D65" s="73"/>
      <c r="E65" s="57"/>
      <c r="F65" s="58"/>
      <c r="G65" s="58"/>
      <c r="H65" s="58"/>
      <c r="I65" s="79"/>
    </row>
    <row r="66" spans="1:9" x14ac:dyDescent="0.25">
      <c r="A66" s="161" t="s">
        <v>109</v>
      </c>
      <c r="B66" s="162"/>
      <c r="C66" s="163"/>
      <c r="D66" s="93" t="s">
        <v>110</v>
      </c>
      <c r="E66" s="106"/>
      <c r="F66" s="107"/>
      <c r="G66" s="107"/>
      <c r="H66" s="107"/>
      <c r="I66" s="108"/>
    </row>
    <row r="67" spans="1:9" x14ac:dyDescent="0.25">
      <c r="A67" s="149" t="s">
        <v>95</v>
      </c>
      <c r="B67" s="150"/>
      <c r="C67" s="151"/>
      <c r="D67" s="77" t="s">
        <v>96</v>
      </c>
      <c r="E67" s="60"/>
      <c r="F67" s="61"/>
      <c r="G67" s="61"/>
      <c r="H67" s="61"/>
      <c r="I67" s="80"/>
    </row>
    <row r="68" spans="1:9" x14ac:dyDescent="0.25">
      <c r="A68" s="155">
        <v>3</v>
      </c>
      <c r="B68" s="156"/>
      <c r="C68" s="157"/>
      <c r="D68" s="73" t="s">
        <v>9</v>
      </c>
      <c r="E68" s="57"/>
      <c r="F68" s="58"/>
      <c r="G68" s="58"/>
      <c r="H68" s="58"/>
      <c r="I68" s="79"/>
    </row>
    <row r="69" spans="1:9" x14ac:dyDescent="0.25">
      <c r="A69" s="158">
        <v>32</v>
      </c>
      <c r="B69" s="159"/>
      <c r="C69" s="160"/>
      <c r="D69" s="73" t="s">
        <v>18</v>
      </c>
      <c r="E69" s="57"/>
      <c r="F69" s="58"/>
      <c r="G69" s="58"/>
      <c r="H69" s="58"/>
      <c r="I69" s="79"/>
    </row>
    <row r="70" spans="1:9" x14ac:dyDescent="0.25">
      <c r="A70" s="74"/>
      <c r="B70" s="75"/>
      <c r="C70" s="76"/>
      <c r="D70" s="73"/>
      <c r="E70" s="57"/>
      <c r="F70" s="58"/>
      <c r="G70" s="58"/>
      <c r="H70" s="58"/>
      <c r="I70" s="79"/>
    </row>
    <row r="71" spans="1:9" x14ac:dyDescent="0.25">
      <c r="A71" s="161" t="s">
        <v>111</v>
      </c>
      <c r="B71" s="162"/>
      <c r="C71" s="163"/>
      <c r="D71" s="93" t="s">
        <v>112</v>
      </c>
      <c r="E71" s="81"/>
      <c r="F71" s="66">
        <v>25177.439999999999</v>
      </c>
      <c r="G71" s="66">
        <v>16000</v>
      </c>
      <c r="H71" s="66">
        <v>16240</v>
      </c>
      <c r="I71" s="82">
        <v>16480</v>
      </c>
    </row>
    <row r="72" spans="1:9" x14ac:dyDescent="0.25">
      <c r="A72" s="149" t="s">
        <v>88</v>
      </c>
      <c r="B72" s="150"/>
      <c r="C72" s="151"/>
      <c r="D72" s="77" t="s">
        <v>89</v>
      </c>
      <c r="E72" s="60"/>
      <c r="F72" s="61">
        <v>16000</v>
      </c>
      <c r="G72" s="61">
        <v>16000</v>
      </c>
      <c r="H72" s="61">
        <v>16240</v>
      </c>
      <c r="I72" s="80">
        <v>16480</v>
      </c>
    </row>
    <row r="73" spans="1:9" x14ac:dyDescent="0.25">
      <c r="A73" s="155">
        <v>4</v>
      </c>
      <c r="B73" s="156"/>
      <c r="C73" s="157"/>
      <c r="D73" s="73" t="s">
        <v>84</v>
      </c>
      <c r="E73" s="57"/>
      <c r="F73" s="58">
        <v>16000</v>
      </c>
      <c r="G73" s="58">
        <v>16000</v>
      </c>
      <c r="H73" s="58">
        <v>16240</v>
      </c>
      <c r="I73" s="79">
        <v>16480</v>
      </c>
    </row>
    <row r="74" spans="1:9" x14ac:dyDescent="0.25">
      <c r="A74" s="158">
        <v>42</v>
      </c>
      <c r="B74" s="159"/>
      <c r="C74" s="160"/>
      <c r="D74" s="73" t="s">
        <v>84</v>
      </c>
      <c r="E74" s="57"/>
      <c r="F74" s="58">
        <v>16000</v>
      </c>
      <c r="G74" s="58">
        <v>16000</v>
      </c>
      <c r="H74" s="58">
        <v>16240</v>
      </c>
      <c r="I74" s="79">
        <v>16480</v>
      </c>
    </row>
    <row r="75" spans="1:9" x14ac:dyDescent="0.25">
      <c r="A75" s="87"/>
      <c r="B75" s="88"/>
      <c r="C75" s="89"/>
      <c r="D75" s="86"/>
      <c r="E75" s="57"/>
      <c r="F75" s="58"/>
      <c r="G75" s="58"/>
      <c r="H75" s="58"/>
      <c r="I75" s="79"/>
    </row>
    <row r="76" spans="1:9" x14ac:dyDescent="0.25">
      <c r="A76" s="149" t="s">
        <v>100</v>
      </c>
      <c r="B76" s="150"/>
      <c r="C76" s="151"/>
      <c r="D76" s="85" t="s">
        <v>89</v>
      </c>
      <c r="E76" s="60"/>
      <c r="F76" s="61">
        <v>9177</v>
      </c>
      <c r="G76" s="61"/>
      <c r="H76" s="61"/>
      <c r="I76" s="80"/>
    </row>
    <row r="77" spans="1:9" x14ac:dyDescent="0.25">
      <c r="A77" s="155">
        <v>4</v>
      </c>
      <c r="B77" s="156"/>
      <c r="C77" s="157"/>
      <c r="D77" s="86" t="s">
        <v>84</v>
      </c>
      <c r="E77" s="57"/>
      <c r="F77" s="58">
        <v>9177.44</v>
      </c>
      <c r="G77" s="58"/>
      <c r="H77" s="58"/>
      <c r="I77" s="79"/>
    </row>
    <row r="78" spans="1:9" x14ac:dyDescent="0.25">
      <c r="A78" s="158">
        <v>42</v>
      </c>
      <c r="B78" s="159"/>
      <c r="C78" s="160"/>
      <c r="D78" s="86" t="s">
        <v>84</v>
      </c>
      <c r="E78" s="57"/>
      <c r="F78" s="58">
        <v>9177.44</v>
      </c>
      <c r="G78" s="58"/>
      <c r="H78" s="58"/>
      <c r="I78" s="79"/>
    </row>
    <row r="79" spans="1:9" x14ac:dyDescent="0.25">
      <c r="A79" s="87"/>
      <c r="B79" s="88"/>
      <c r="C79" s="89"/>
      <c r="D79" s="86"/>
      <c r="E79" s="57"/>
      <c r="F79" s="58"/>
      <c r="G79" s="58"/>
      <c r="H79" s="58"/>
      <c r="I79" s="79"/>
    </row>
    <row r="80" spans="1:9" x14ac:dyDescent="0.25">
      <c r="A80" s="158" t="s">
        <v>52</v>
      </c>
      <c r="B80" s="159"/>
      <c r="C80" s="160"/>
      <c r="D80" s="73" t="s">
        <v>52</v>
      </c>
      <c r="E80" s="57"/>
      <c r="F80" s="58"/>
      <c r="G80" s="58"/>
      <c r="H80" s="58"/>
      <c r="I80" s="79"/>
    </row>
    <row r="81" spans="1:9" x14ac:dyDescent="0.25">
      <c r="A81" s="149" t="s">
        <v>113</v>
      </c>
      <c r="B81" s="150"/>
      <c r="C81" s="151"/>
      <c r="D81" s="77" t="s">
        <v>114</v>
      </c>
      <c r="E81" s="57"/>
      <c r="F81" s="58"/>
      <c r="G81" s="58"/>
      <c r="H81" s="58"/>
      <c r="I81" s="79"/>
    </row>
    <row r="82" spans="1:9" x14ac:dyDescent="0.25">
      <c r="A82" s="149" t="s">
        <v>95</v>
      </c>
      <c r="B82" s="150"/>
      <c r="C82" s="151"/>
      <c r="D82" s="77" t="s">
        <v>96</v>
      </c>
      <c r="E82" s="57"/>
      <c r="F82" s="58"/>
      <c r="G82" s="58"/>
      <c r="H82" s="58"/>
      <c r="I82" s="79"/>
    </row>
    <row r="83" spans="1:9" x14ac:dyDescent="0.25">
      <c r="A83" s="155">
        <v>3</v>
      </c>
      <c r="B83" s="156"/>
      <c r="C83" s="157"/>
      <c r="D83" s="73" t="s">
        <v>9</v>
      </c>
      <c r="E83" s="57"/>
      <c r="F83" s="58"/>
      <c r="G83" s="58"/>
      <c r="H83" s="58"/>
      <c r="I83" s="79"/>
    </row>
    <row r="84" spans="1:9" x14ac:dyDescent="0.25">
      <c r="A84" s="158">
        <v>32</v>
      </c>
      <c r="B84" s="159"/>
      <c r="C84" s="160"/>
      <c r="D84" s="73" t="s">
        <v>18</v>
      </c>
      <c r="E84" s="57"/>
      <c r="F84" s="58"/>
      <c r="G84" s="58"/>
      <c r="H84" s="58"/>
      <c r="I84" s="79"/>
    </row>
    <row r="85" spans="1:9" x14ac:dyDescent="0.25">
      <c r="A85" s="74"/>
      <c r="B85" s="75"/>
      <c r="C85" s="76"/>
      <c r="D85" s="73"/>
      <c r="E85" s="57"/>
      <c r="F85" s="58"/>
      <c r="G85" s="58"/>
      <c r="H85" s="58"/>
      <c r="I85" s="79"/>
    </row>
    <row r="86" spans="1:9" x14ac:dyDescent="0.25">
      <c r="A86" s="161" t="s">
        <v>115</v>
      </c>
      <c r="B86" s="162"/>
      <c r="C86" s="163"/>
      <c r="D86" s="93" t="s">
        <v>116</v>
      </c>
      <c r="E86" s="81"/>
      <c r="F86" s="66">
        <v>36309</v>
      </c>
      <c r="G86" s="66">
        <v>38200</v>
      </c>
      <c r="H86" s="66">
        <v>39000</v>
      </c>
      <c r="I86" s="82">
        <v>41000</v>
      </c>
    </row>
    <row r="87" spans="1:9" x14ac:dyDescent="0.25">
      <c r="A87" s="149" t="s">
        <v>88</v>
      </c>
      <c r="B87" s="150"/>
      <c r="C87" s="151"/>
      <c r="D87" s="77" t="s">
        <v>89</v>
      </c>
      <c r="E87" s="60"/>
      <c r="F87" s="61">
        <v>36309</v>
      </c>
      <c r="G87" s="61">
        <v>38200</v>
      </c>
      <c r="H87" s="61">
        <v>39000</v>
      </c>
      <c r="I87" s="80">
        <v>41000</v>
      </c>
    </row>
    <row r="88" spans="1:9" x14ac:dyDescent="0.25">
      <c r="A88" s="155">
        <v>3</v>
      </c>
      <c r="B88" s="156"/>
      <c r="C88" s="157"/>
      <c r="D88" s="73" t="s">
        <v>9</v>
      </c>
      <c r="E88" s="57"/>
      <c r="F88" s="58">
        <v>36309</v>
      </c>
      <c r="G88" s="58">
        <v>38200</v>
      </c>
      <c r="H88" s="58">
        <v>39000</v>
      </c>
      <c r="I88" s="79">
        <v>41000</v>
      </c>
    </row>
    <row r="89" spans="1:9" x14ac:dyDescent="0.25">
      <c r="A89" s="158">
        <v>32</v>
      </c>
      <c r="B89" s="159"/>
      <c r="C89" s="160"/>
      <c r="D89" s="73" t="s">
        <v>18</v>
      </c>
      <c r="E89" s="57"/>
      <c r="F89" s="58">
        <v>36309</v>
      </c>
      <c r="G89" s="58">
        <v>38200</v>
      </c>
      <c r="H89" s="58">
        <v>39000</v>
      </c>
      <c r="I89" s="79">
        <v>41000</v>
      </c>
    </row>
    <row r="90" spans="1:9" x14ac:dyDescent="0.25">
      <c r="A90" s="74"/>
      <c r="B90" s="75"/>
      <c r="C90" s="76"/>
      <c r="D90" s="73"/>
      <c r="E90" s="57"/>
      <c r="F90" s="58"/>
      <c r="G90" s="58"/>
      <c r="H90" s="58"/>
      <c r="I90" s="79"/>
    </row>
    <row r="91" spans="1:9" x14ac:dyDescent="0.25">
      <c r="A91" s="161" t="s">
        <v>117</v>
      </c>
      <c r="B91" s="162"/>
      <c r="C91" s="163"/>
      <c r="D91" s="93" t="s">
        <v>118</v>
      </c>
      <c r="E91" s="81"/>
      <c r="F91" s="66">
        <v>330</v>
      </c>
      <c r="G91" s="66">
        <v>350</v>
      </c>
      <c r="H91" s="107">
        <v>360</v>
      </c>
      <c r="I91" s="108">
        <v>370</v>
      </c>
    </row>
    <row r="92" spans="1:9" ht="14.25" customHeight="1" x14ac:dyDescent="0.25">
      <c r="A92" s="149" t="s">
        <v>88</v>
      </c>
      <c r="B92" s="150"/>
      <c r="C92" s="151"/>
      <c r="D92" s="77" t="s">
        <v>89</v>
      </c>
      <c r="E92" s="60"/>
      <c r="F92" s="61">
        <v>330</v>
      </c>
      <c r="G92" s="61">
        <v>350</v>
      </c>
      <c r="H92" s="58">
        <v>360</v>
      </c>
      <c r="I92" s="79">
        <v>370</v>
      </c>
    </row>
    <row r="93" spans="1:9" ht="15" customHeight="1" x14ac:dyDescent="0.25">
      <c r="A93" s="155">
        <v>3</v>
      </c>
      <c r="B93" s="156"/>
      <c r="C93" s="157"/>
      <c r="D93" s="73" t="s">
        <v>9</v>
      </c>
      <c r="E93" s="57"/>
      <c r="F93" s="58">
        <v>330</v>
      </c>
      <c r="G93" s="58">
        <v>350</v>
      </c>
      <c r="H93" s="58">
        <v>360</v>
      </c>
      <c r="I93" s="79">
        <v>370</v>
      </c>
    </row>
    <row r="94" spans="1:9" x14ac:dyDescent="0.25">
      <c r="A94" s="158">
        <v>38</v>
      </c>
      <c r="B94" s="159"/>
      <c r="C94" s="160"/>
      <c r="D94" s="73" t="s">
        <v>75</v>
      </c>
      <c r="E94" s="57"/>
      <c r="F94" s="58">
        <v>330</v>
      </c>
      <c r="G94" s="58">
        <v>350</v>
      </c>
      <c r="H94" s="58">
        <v>360</v>
      </c>
      <c r="I94" s="79">
        <v>370</v>
      </c>
    </row>
    <row r="95" spans="1:9" x14ac:dyDescent="0.25">
      <c r="A95" s="158"/>
      <c r="B95" s="159"/>
      <c r="C95" s="160"/>
      <c r="D95" s="25"/>
      <c r="E95" s="57"/>
      <c r="F95" s="58"/>
      <c r="G95" s="58"/>
      <c r="H95" s="58"/>
      <c r="I95" s="79"/>
    </row>
    <row r="96" spans="1:9" ht="15" customHeight="1" x14ac:dyDescent="0.25">
      <c r="A96" s="164" t="s">
        <v>119</v>
      </c>
      <c r="B96" s="165"/>
      <c r="C96" s="166"/>
      <c r="D96" s="109"/>
      <c r="E96" s="102"/>
      <c r="F96" s="103">
        <f>SUM(F6+F26)</f>
        <v>966278.16</v>
      </c>
      <c r="G96" s="103">
        <f>SUM(G6+G26)</f>
        <v>1165563.17</v>
      </c>
      <c r="H96" s="103">
        <f>SUM(H6+H26)</f>
        <v>1183601.17</v>
      </c>
      <c r="I96" s="110">
        <f>SUM(I6+I26)</f>
        <v>1202849.17</v>
      </c>
    </row>
    <row r="98" spans="5:5" x14ac:dyDescent="0.25">
      <c r="E98" s="111"/>
    </row>
  </sheetData>
  <mergeCells count="77">
    <mergeCell ref="A82:C82"/>
    <mergeCell ref="A89:C89"/>
    <mergeCell ref="A83:C83"/>
    <mergeCell ref="A84:C84"/>
    <mergeCell ref="A86:C86"/>
    <mergeCell ref="A87:C87"/>
    <mergeCell ref="A88:C88"/>
    <mergeCell ref="A72:C72"/>
    <mergeCell ref="A73:C73"/>
    <mergeCell ref="A74:C74"/>
    <mergeCell ref="A80:C80"/>
    <mergeCell ref="A81:C81"/>
    <mergeCell ref="A76:C76"/>
    <mergeCell ref="A77:C77"/>
    <mergeCell ref="A78:C78"/>
    <mergeCell ref="A66:C66"/>
    <mergeCell ref="A67:C67"/>
    <mergeCell ref="A68:C68"/>
    <mergeCell ref="A69:C69"/>
    <mergeCell ref="A71:C71"/>
    <mergeCell ref="A59:C59"/>
    <mergeCell ref="A60:C60"/>
    <mergeCell ref="A62:C62"/>
    <mergeCell ref="A63:C63"/>
    <mergeCell ref="A64:C64"/>
    <mergeCell ref="A53:C53"/>
    <mergeCell ref="A54:C54"/>
    <mergeCell ref="A55:C55"/>
    <mergeCell ref="A57:C57"/>
    <mergeCell ref="A58:C58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94:C94"/>
    <mergeCell ref="A96:C96"/>
    <mergeCell ref="A22:C22"/>
    <mergeCell ref="A23:C23"/>
    <mergeCell ref="A26:C26"/>
    <mergeCell ref="A27:C27"/>
    <mergeCell ref="A28:C28"/>
    <mergeCell ref="A29:C29"/>
    <mergeCell ref="A30:C30"/>
    <mergeCell ref="A32:C32"/>
    <mergeCell ref="A33:C33"/>
    <mergeCell ref="A34:C34"/>
    <mergeCell ref="A35:C35"/>
    <mergeCell ref="A37:C37"/>
    <mergeCell ref="A38:C38"/>
    <mergeCell ref="A39:C39"/>
    <mergeCell ref="A8:C8"/>
    <mergeCell ref="A9:C9"/>
    <mergeCell ref="A10:C10"/>
    <mergeCell ref="A95:C95"/>
    <mergeCell ref="A12:C12"/>
    <mergeCell ref="A14:C14"/>
    <mergeCell ref="A15:C15"/>
    <mergeCell ref="A16:C16"/>
    <mergeCell ref="A17:C17"/>
    <mergeCell ref="A13:C13"/>
    <mergeCell ref="A20:C20"/>
    <mergeCell ref="A19:C19"/>
    <mergeCell ref="A21:C21"/>
    <mergeCell ref="A91:C91"/>
    <mergeCell ref="A92:C92"/>
    <mergeCell ref="A93:C93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Prihodi i rashodi po izvorima</vt:lpstr>
      <vt:lpstr>Rashodi prema funkcijskoj kl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2024-10-17T10:07:14Z</cp:lastPrinted>
  <dcterms:created xsi:type="dcterms:W3CDTF">2022-08-12T12:51:27Z</dcterms:created>
  <dcterms:modified xsi:type="dcterms:W3CDTF">2024-10-17T10:08:23Z</dcterms:modified>
</cp:coreProperties>
</file>